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521" i="1" l="1"/>
  <c r="A521" i="1"/>
  <c r="G519" i="1"/>
  <c r="G518" i="1"/>
  <c r="G517" i="1"/>
  <c r="G516" i="1"/>
  <c r="G515" i="1"/>
  <c r="G514" i="1"/>
  <c r="G513" i="1"/>
  <c r="G512" i="1"/>
  <c r="G506" i="1"/>
  <c r="C506" i="1"/>
  <c r="A506" i="1"/>
  <c r="G503" i="1"/>
  <c r="C497" i="1"/>
  <c r="A497" i="1"/>
  <c r="G494" i="1"/>
  <c r="G492" i="1"/>
  <c r="C486" i="1"/>
  <c r="A486" i="1"/>
  <c r="G483" i="1"/>
  <c r="G481" i="1"/>
  <c r="G480" i="1"/>
  <c r="G478" i="1"/>
  <c r="G476" i="1"/>
  <c r="C471" i="1"/>
  <c r="A471" i="1"/>
  <c r="G468" i="1"/>
  <c r="G466" i="1"/>
  <c r="G465" i="1"/>
  <c r="G464" i="1"/>
  <c r="G462" i="1"/>
  <c r="G460" i="1"/>
  <c r="C455" i="1"/>
  <c r="A455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C423" i="1"/>
  <c r="A423" i="1"/>
  <c r="G420" i="1"/>
  <c r="G419" i="1"/>
  <c r="G418" i="1"/>
  <c r="G417" i="1"/>
  <c r="G416" i="1"/>
  <c r="G415" i="1"/>
  <c r="G414" i="1"/>
  <c r="G413" i="1"/>
  <c r="G412" i="1"/>
  <c r="G410" i="1"/>
  <c r="G408" i="1"/>
  <c r="G407" i="1"/>
  <c r="G396" i="1"/>
  <c r="G394" i="1"/>
  <c r="G393" i="1"/>
  <c r="G391" i="1"/>
  <c r="G389" i="1"/>
  <c r="C383" i="1"/>
  <c r="A383" i="1"/>
  <c r="G381" i="1"/>
  <c r="G380" i="1"/>
  <c r="G379" i="1"/>
  <c r="G378" i="1"/>
  <c r="G377" i="1"/>
  <c r="G383" i="1" s="1"/>
  <c r="G80" i="1" s="1"/>
  <c r="C371" i="1"/>
  <c r="A371" i="1"/>
  <c r="G369" i="1"/>
  <c r="G368" i="1"/>
  <c r="G367" i="1"/>
  <c r="G366" i="1"/>
  <c r="G365" i="1"/>
  <c r="G364" i="1"/>
  <c r="G371" i="1" s="1"/>
  <c r="G79" i="1" s="1"/>
  <c r="C358" i="1"/>
  <c r="A358" i="1"/>
  <c r="G356" i="1"/>
  <c r="G355" i="1"/>
  <c r="G354" i="1"/>
  <c r="G353" i="1"/>
  <c r="G352" i="1"/>
  <c r="G358" i="1" s="1"/>
  <c r="G78" i="1" s="1"/>
  <c r="C346" i="1"/>
  <c r="A346" i="1"/>
  <c r="C335" i="1"/>
  <c r="A335" i="1"/>
  <c r="K328" i="1"/>
  <c r="G328" i="1"/>
  <c r="K326" i="1"/>
  <c r="G326" i="1"/>
  <c r="G325" i="1"/>
  <c r="K323" i="1"/>
  <c r="I323" i="1"/>
  <c r="I335" i="1" s="1"/>
  <c r="G323" i="1"/>
  <c r="K321" i="1"/>
  <c r="G321" i="1"/>
  <c r="K319" i="1"/>
  <c r="G319" i="1"/>
  <c r="K317" i="1"/>
  <c r="G317" i="1"/>
  <c r="K315" i="1"/>
  <c r="G315" i="1"/>
  <c r="K313" i="1"/>
  <c r="G313" i="1"/>
  <c r="K311" i="1"/>
  <c r="G311" i="1"/>
  <c r="K309" i="1"/>
  <c r="G309" i="1"/>
  <c r="K307" i="1"/>
  <c r="G307" i="1"/>
  <c r="K305" i="1"/>
  <c r="G305" i="1"/>
  <c r="K303" i="1"/>
  <c r="G303" i="1"/>
  <c r="K301" i="1"/>
  <c r="G301" i="1"/>
  <c r="K298" i="1"/>
  <c r="G298" i="1"/>
  <c r="K297" i="1"/>
  <c r="G297" i="1"/>
  <c r="G296" i="1"/>
  <c r="K294" i="1"/>
  <c r="G294" i="1"/>
  <c r="K292" i="1"/>
  <c r="G292" i="1"/>
  <c r="K290" i="1"/>
  <c r="G290" i="1"/>
  <c r="K288" i="1"/>
  <c r="G288" i="1"/>
  <c r="K287" i="1"/>
  <c r="G287" i="1"/>
  <c r="K285" i="1"/>
  <c r="K335" i="1" s="1"/>
  <c r="G285" i="1"/>
  <c r="C279" i="1"/>
  <c r="A279" i="1"/>
  <c r="G277" i="1"/>
  <c r="I275" i="1"/>
  <c r="G275" i="1"/>
  <c r="I274" i="1"/>
  <c r="I279" i="1" s="1"/>
  <c r="G274" i="1"/>
  <c r="G279" i="1" s="1"/>
  <c r="G68" i="1" s="1"/>
  <c r="C268" i="1"/>
  <c r="A268" i="1"/>
  <c r="I266" i="1"/>
  <c r="G266" i="1"/>
  <c r="I265" i="1"/>
  <c r="G265" i="1"/>
  <c r="I263" i="1"/>
  <c r="G263" i="1"/>
  <c r="I261" i="1"/>
  <c r="G261" i="1"/>
  <c r="I259" i="1"/>
  <c r="G259" i="1"/>
  <c r="I258" i="1"/>
  <c r="G258" i="1"/>
  <c r="I256" i="1"/>
  <c r="G256" i="1"/>
  <c r="I254" i="1"/>
  <c r="G254" i="1"/>
  <c r="G252" i="1"/>
  <c r="I250" i="1"/>
  <c r="G250" i="1"/>
  <c r="I249" i="1"/>
  <c r="G249" i="1"/>
  <c r="I246" i="1"/>
  <c r="G246" i="1"/>
  <c r="I244" i="1"/>
  <c r="G244" i="1"/>
  <c r="I242" i="1"/>
  <c r="G242" i="1"/>
  <c r="I240" i="1"/>
  <c r="G240" i="1"/>
  <c r="I238" i="1"/>
  <c r="G238" i="1"/>
  <c r="I236" i="1"/>
  <c r="G236" i="1"/>
  <c r="I235" i="1"/>
  <c r="G235" i="1"/>
  <c r="I233" i="1"/>
  <c r="G233" i="1"/>
  <c r="I231" i="1"/>
  <c r="G231" i="1"/>
  <c r="I229" i="1"/>
  <c r="G229" i="1"/>
  <c r="I227" i="1"/>
  <c r="G227" i="1"/>
  <c r="I226" i="1"/>
  <c r="G226" i="1"/>
  <c r="I224" i="1"/>
  <c r="G224" i="1"/>
  <c r="I222" i="1"/>
  <c r="G222" i="1"/>
  <c r="I220" i="1"/>
  <c r="G220" i="1"/>
  <c r="I218" i="1"/>
  <c r="G218" i="1"/>
  <c r="I216" i="1"/>
  <c r="G216" i="1"/>
  <c r="I199" i="1"/>
  <c r="G199" i="1"/>
  <c r="I198" i="1"/>
  <c r="G198" i="1"/>
  <c r="I197" i="1"/>
  <c r="G197" i="1"/>
  <c r="I196" i="1"/>
  <c r="G196" i="1"/>
  <c r="I195" i="1"/>
  <c r="G195" i="1"/>
  <c r="I193" i="1"/>
  <c r="G193" i="1"/>
  <c r="I192" i="1"/>
  <c r="G192" i="1"/>
  <c r="I190" i="1"/>
  <c r="G190" i="1"/>
  <c r="I185" i="1"/>
  <c r="G185" i="1"/>
  <c r="I183" i="1"/>
  <c r="I268" i="1" s="1"/>
  <c r="G183" i="1"/>
  <c r="G268" i="1" s="1"/>
  <c r="G67" i="1" s="1"/>
  <c r="C175" i="1"/>
  <c r="A175" i="1"/>
  <c r="I172" i="1"/>
  <c r="G172" i="1"/>
  <c r="I170" i="1"/>
  <c r="G170" i="1"/>
  <c r="I169" i="1"/>
  <c r="G169" i="1"/>
  <c r="I167" i="1"/>
  <c r="G167" i="1"/>
  <c r="I165" i="1"/>
  <c r="I175" i="1" s="1"/>
  <c r="G165" i="1"/>
  <c r="G175" i="1" s="1"/>
  <c r="G66" i="1" s="1"/>
  <c r="C159" i="1"/>
  <c r="A159" i="1"/>
  <c r="I156" i="1"/>
  <c r="G156" i="1"/>
  <c r="I154" i="1"/>
  <c r="G154" i="1"/>
  <c r="I152" i="1"/>
  <c r="G152" i="1"/>
  <c r="I150" i="1"/>
  <c r="G150" i="1"/>
  <c r="I148" i="1"/>
  <c r="G148" i="1"/>
  <c r="I146" i="1"/>
  <c r="G146" i="1"/>
  <c r="I143" i="1"/>
  <c r="G143" i="1"/>
  <c r="I141" i="1"/>
  <c r="G141" i="1"/>
  <c r="I140" i="1"/>
  <c r="G140" i="1"/>
  <c r="I138" i="1"/>
  <c r="G138" i="1"/>
  <c r="I136" i="1"/>
  <c r="I159" i="1" s="1"/>
  <c r="G136" i="1"/>
  <c r="G159" i="1" s="1"/>
  <c r="G65" i="1" s="1"/>
  <c r="C130" i="1"/>
  <c r="A130" i="1"/>
  <c r="I128" i="1"/>
  <c r="G128" i="1"/>
  <c r="I126" i="1"/>
  <c r="G126" i="1"/>
  <c r="I124" i="1"/>
  <c r="I130" i="1" s="1"/>
  <c r="E344" i="1" s="1"/>
  <c r="G344" i="1" s="1"/>
  <c r="G346" i="1" s="1"/>
  <c r="G70" i="1" s="1"/>
  <c r="G124" i="1"/>
  <c r="G130" i="1" s="1"/>
  <c r="G64" i="1" s="1"/>
  <c r="C118" i="1"/>
  <c r="A118" i="1"/>
  <c r="G116" i="1"/>
  <c r="G115" i="1"/>
  <c r="G114" i="1"/>
  <c r="G113" i="1"/>
  <c r="G111" i="1"/>
  <c r="G109" i="1"/>
  <c r="G103" i="1"/>
  <c r="G101" i="1"/>
  <c r="G99" i="1"/>
  <c r="G87" i="1"/>
  <c r="C87" i="1"/>
  <c r="A87" i="1"/>
  <c r="C86" i="1"/>
  <c r="A86" i="1"/>
  <c r="C85" i="1"/>
  <c r="A85" i="1"/>
  <c r="C84" i="1"/>
  <c r="A84" i="1"/>
  <c r="C83" i="1"/>
  <c r="A83" i="1"/>
  <c r="C82" i="1"/>
  <c r="A82" i="1"/>
  <c r="C81" i="1"/>
  <c r="C80" i="1"/>
  <c r="A80" i="1"/>
  <c r="C79" i="1"/>
  <c r="A79" i="1"/>
  <c r="C78" i="1"/>
  <c r="A78" i="1"/>
  <c r="C70" i="1"/>
  <c r="A70" i="1"/>
  <c r="C69" i="1"/>
  <c r="A69" i="1"/>
  <c r="C68" i="1"/>
  <c r="A68" i="1"/>
  <c r="C67" i="1"/>
  <c r="A67" i="1"/>
  <c r="C66" i="1"/>
  <c r="A66" i="1"/>
  <c r="C65" i="1"/>
  <c r="A65" i="1"/>
  <c r="C64" i="1"/>
  <c r="A64" i="1"/>
  <c r="C63" i="1"/>
  <c r="A63" i="1"/>
  <c r="G28" i="1"/>
  <c r="G497" i="1" l="1"/>
  <c r="G86" i="1" s="1"/>
  <c r="G521" i="1"/>
  <c r="G55" i="1" s="1"/>
  <c r="G57" i="1" s="1"/>
  <c r="G118" i="1"/>
  <c r="G63" i="1" s="1"/>
  <c r="E398" i="1"/>
  <c r="G398" i="1" s="1"/>
  <c r="G400" i="1" s="1"/>
  <c r="G81" i="1" s="1"/>
  <c r="E331" i="1"/>
  <c r="E330" i="1"/>
  <c r="G330" i="1" s="1"/>
  <c r="G455" i="1"/>
  <c r="G83" i="1" s="1"/>
  <c r="E453" i="1"/>
  <c r="G453" i="1" s="1"/>
  <c r="E421" i="1"/>
  <c r="G421" i="1" s="1"/>
  <c r="G423" i="1" s="1"/>
  <c r="G82" i="1" s="1"/>
  <c r="E469" i="1"/>
  <c r="G469" i="1" s="1"/>
  <c r="G471" i="1" s="1"/>
  <c r="G84" i="1" s="1"/>
  <c r="E484" i="1"/>
  <c r="G484" i="1" s="1"/>
  <c r="G486" i="1" s="1"/>
  <c r="G85" i="1" s="1"/>
  <c r="G89" i="1" l="1"/>
  <c r="G45" i="1" s="1"/>
  <c r="G331" i="1"/>
  <c r="E333" i="1"/>
  <c r="G333" i="1" s="1"/>
  <c r="E332" i="1"/>
  <c r="G332" i="1" s="1"/>
  <c r="G335" i="1" l="1"/>
  <c r="G69" i="1" s="1"/>
  <c r="G72" i="1" s="1"/>
  <c r="G44" i="1" s="1"/>
  <c r="G47" i="1" s="1"/>
  <c r="G26" i="1" s="1"/>
  <c r="F29" i="1" l="1"/>
  <c r="G29" i="1" s="1"/>
  <c r="G31" i="1" s="1"/>
</calcChain>
</file>

<file path=xl/sharedStrings.xml><?xml version="1.0" encoding="utf-8"?>
<sst xmlns="http://schemas.openxmlformats.org/spreadsheetml/2006/main" count="831" uniqueCount="572">
  <si>
    <t>VÝKAZ VÝMĚR</t>
  </si>
  <si>
    <t>Stavba: Příšovice,sokolovna - drobné stavební úpravy</t>
  </si>
  <si>
    <t>Objekt: SO 01 - Výměna oken, vstup do objektu</t>
  </si>
  <si>
    <t>Část: Stavební část</t>
  </si>
  <si>
    <t>Soupis prací je sestaven s využitím položek Cenové soustavy ÚRS.</t>
  </si>
  <si>
    <t>Zakázka číslo:</t>
  </si>
  <si>
    <t>"R" položky nejsou specifikovány v ceníku ÚRS,ale jsou zpracovány individuálně</t>
  </si>
  <si>
    <t>v odpovídající cenové soustavě ÚRS,podle popisu uvedeném v dálkové přístupu</t>
  </si>
  <si>
    <t>Rozpočet zpracoval:</t>
  </si>
  <si>
    <t>k cenové soustavě na : www.cs-urs.cz</t>
  </si>
  <si>
    <t>JKSO:</t>
  </si>
  <si>
    <t>Název:</t>
  </si>
  <si>
    <t>Datum:</t>
  </si>
  <si>
    <t>Podpis:</t>
  </si>
  <si>
    <t xml:space="preserve">Investor: </t>
  </si>
  <si>
    <t>Obec Příšovice, Příšovice 60, 463 46 Příšovice</t>
  </si>
  <si>
    <t>Projektant:</t>
  </si>
  <si>
    <t>Project A plus, Husova 591, 511 01 Turnov</t>
  </si>
  <si>
    <t>Zhotovitel</t>
  </si>
  <si>
    <t>Datum: 08/2016</t>
  </si>
  <si>
    <t>P.Č.</t>
  </si>
  <si>
    <t>Kód položky</t>
  </si>
  <si>
    <t>Popis</t>
  </si>
  <si>
    <t>MJ</t>
  </si>
  <si>
    <t>Základna</t>
  </si>
  <si>
    <t>Cena celkem      (Kč)</t>
  </si>
  <si>
    <t>/1/</t>
  </si>
  <si>
    <t>/2/</t>
  </si>
  <si>
    <t>/3/</t>
  </si>
  <si>
    <t>/4/</t>
  </si>
  <si>
    <t>/5/</t>
  </si>
  <si>
    <t>/6/</t>
  </si>
  <si>
    <t>/7/</t>
  </si>
  <si>
    <t>Souhrnné náklady stavby:</t>
  </si>
  <si>
    <t xml:space="preserve">C. </t>
  </si>
  <si>
    <t>Celkové náklady stavby bez DPH (A.+B.)</t>
  </si>
  <si>
    <t>Kč</t>
  </si>
  <si>
    <t>E1.</t>
  </si>
  <si>
    <t>DPH 15,0 %</t>
  </si>
  <si>
    <t>%</t>
  </si>
  <si>
    <t>E2.</t>
  </si>
  <si>
    <t>DPH 21,0 %</t>
  </si>
  <si>
    <t xml:space="preserve">D. </t>
  </si>
  <si>
    <t>Celkové náklady stavby včetně DPH (C.+E1.+E2.)</t>
  </si>
  <si>
    <t>Krycí list rozpočtu</t>
  </si>
  <si>
    <t>A.</t>
  </si>
  <si>
    <t>Základní rozpočtové náklady</t>
  </si>
  <si>
    <t xml:space="preserve"> </t>
  </si>
  <si>
    <t>Práce HSV (montáž a dodávka)</t>
  </si>
  <si>
    <t>Práce PSV (montáž a dodávka)</t>
  </si>
  <si>
    <t>Základní rozpočtové náklady celkem</t>
  </si>
  <si>
    <t>B.</t>
  </si>
  <si>
    <t>Náklady na umístění stavby + ostatní náklady</t>
  </si>
  <si>
    <t xml:space="preserve">Zařízení staveniště </t>
  </si>
  <si>
    <t>Územní vlivy</t>
  </si>
  <si>
    <t>Ostatní náklady stavby - viz. oddíl 95</t>
  </si>
  <si>
    <t>Náklady na umístění stavby + ostatní náklady celkem</t>
  </si>
  <si>
    <t>Rekapitulace - práce HSV (montáž a dodávka)</t>
  </si>
  <si>
    <t>Rekapitulace - práce HSV (montáž a dodávka) celkem</t>
  </si>
  <si>
    <t>Rekapitulace - práce PSV (montáž a dodávka)</t>
  </si>
  <si>
    <t>Rekapitulace - práce PSV (montáž a dodávka) celkem</t>
  </si>
  <si>
    <t>Množství celkem</t>
  </si>
  <si>
    <t>Cena jednotková (Kč)</t>
  </si>
  <si>
    <t>Cena celkem     (Kč)</t>
  </si>
  <si>
    <t>Hmotnost    (t)</t>
  </si>
  <si>
    <t>Hmotnost celkem (t)</t>
  </si>
  <si>
    <t>Hmotnost sutě (t)</t>
  </si>
  <si>
    <t>Hmotnost sutě celkem (t)</t>
  </si>
  <si>
    <t>Odkaz na výkres</t>
  </si>
  <si>
    <t>/8/</t>
  </si>
  <si>
    <t>/9/</t>
  </si>
  <si>
    <t>/10/</t>
  </si>
  <si>
    <t>/11/</t>
  </si>
  <si>
    <t>/12/</t>
  </si>
  <si>
    <t>Zemní práce</t>
  </si>
  <si>
    <t>12220-1101</t>
  </si>
  <si>
    <t>Odkopávky a prokopávky nezapažené v hornině 3 do 100 m3</t>
  </si>
  <si>
    <t>m3</t>
  </si>
  <si>
    <t>2,7*5,5=14,85*0,25</t>
  </si>
  <si>
    <t>12220-1109</t>
  </si>
  <si>
    <t>Příplatek k cenám za lepivost v hornině 3</t>
  </si>
  <si>
    <t>3,71*0,3</t>
  </si>
  <si>
    <t>13220-1101</t>
  </si>
  <si>
    <t>Hloubení rýh šířky do 600 mm v hornině 3 do 100 m3</t>
  </si>
  <si>
    <t>2,7+1,7=4,4*1,0*0,6=2,64</t>
  </si>
  <si>
    <t>2,7+1,7=4,4*1,0*0,5=2,20</t>
  </si>
  <si>
    <t>2,68*2+1,4=6,76*1,0*0,5=3,38</t>
  </si>
  <si>
    <t>schody: 1,15*0,6*1,0=0,69</t>
  </si>
  <si>
    <t>2,95*0,3*1,0=0,89</t>
  </si>
  <si>
    <t>13220-1109</t>
  </si>
  <si>
    <t>9,8*0,3</t>
  </si>
  <si>
    <t>16260-1102</t>
  </si>
  <si>
    <t>Vodorovné přemístění výkopku z horniny 1 až 4 do 5000 m</t>
  </si>
  <si>
    <t>9,8+3,71</t>
  </si>
  <si>
    <t>16270-1109</t>
  </si>
  <si>
    <t>Příplatek k ceně za každých dalších i započatých 1000 m</t>
  </si>
  <si>
    <t>17120-1201</t>
  </si>
  <si>
    <t xml:space="preserve">Uložení sypaniny na skládku </t>
  </si>
  <si>
    <t>18195-1102</t>
  </si>
  <si>
    <t>Úprava pláně v hor. 1 - 4 se zhutněním</t>
  </si>
  <si>
    <t>m2</t>
  </si>
  <si>
    <t>97909-7115</t>
  </si>
  <si>
    <t>Poplatek za skládku ostatních zemin</t>
  </si>
  <si>
    <t>Základy</t>
  </si>
  <si>
    <t>27431-3711</t>
  </si>
  <si>
    <t>Základ z betonu prostého pasů C 20/25</t>
  </si>
  <si>
    <t>4,4*0,85*(0,6+0,5)+6,76*0,85*0,5+1,15*0,6*1,0+2,95*0,3*1,0</t>
  </si>
  <si>
    <t>27435-1215</t>
  </si>
  <si>
    <t xml:space="preserve">Bednění základových pasů zřízení </t>
  </si>
  <si>
    <t>4,4*2*2*0,25+6,76*2*0,25+(1,15+0,7*2)*0,25+(2,95+0,4*2)*0,25</t>
  </si>
  <si>
    <t>27435-1216</t>
  </si>
  <si>
    <t>Bednění základových pasů odstranění</t>
  </si>
  <si>
    <t>Svislé konstrukce</t>
  </si>
  <si>
    <t>PC 003-001</t>
  </si>
  <si>
    <t>Zdivo z betonových tvárnic ztraceného bednění tl. 300 mm</t>
  </si>
  <si>
    <t>(2,4+1,8)*2+2,68*2=13,76*0,25</t>
  </si>
  <si>
    <t>31127-1195</t>
  </si>
  <si>
    <t>Příplatek za zalévání dutin betonem</t>
  </si>
  <si>
    <t>3,44*0,3*0,75</t>
  </si>
  <si>
    <t>31131-1911</t>
  </si>
  <si>
    <t>Nadzákladové zdi z betonu prostého třídy C 16/20</t>
  </si>
  <si>
    <t>31136-1821</t>
  </si>
  <si>
    <t>Výztuž nad základových zdí 10 505 ®</t>
  </si>
  <si>
    <t>t</t>
  </si>
  <si>
    <t>0,77*0,05</t>
  </si>
  <si>
    <t>31227-2312</t>
  </si>
  <si>
    <t>Zdivo z pórobetonových přesných tvárnic tl. 300 mm, obj. hm.400 kg/m3</t>
  </si>
  <si>
    <t>16,9*2,7-2,4*2,2*4+8,4*1,5-0,7*1,4*5-2,4*0,9=30,05*0,3=9,02</t>
  </si>
  <si>
    <t>1,7*2,2+1,9*2,2-0,7*1,45=6,91*0,3=2,07</t>
  </si>
  <si>
    <t>31723-4410</t>
  </si>
  <si>
    <t>Vyzdívka mezi nosníky z CPP na MVC</t>
  </si>
  <si>
    <t>2,9*0,4*0,16*2+2,4*0,16*0,4+1,5*0,14*0,4</t>
  </si>
  <si>
    <t>31794-4323</t>
  </si>
  <si>
    <t>Válcované nosníky dodatečně osazované do připravených otvorů  č. 14 až 22</t>
  </si>
  <si>
    <t>IPE 160, 140, 180:(15,8*(2,9*6+2,4*4)+12,9*1,5*3+18,8*2,4)*0,001</t>
  </si>
  <si>
    <t>34224-8112</t>
  </si>
  <si>
    <t>Příčky jednoduché z cihel děrovaných na P+D, na MVC, klasických, P 10, tl. 115 mm</t>
  </si>
  <si>
    <t>4,4*3,4-1,9*2,25</t>
  </si>
  <si>
    <t>34229-1131</t>
  </si>
  <si>
    <t>Ukotvení příček do konstrukce betonové</t>
  </si>
  <si>
    <t>m</t>
  </si>
  <si>
    <t>3,3*2</t>
  </si>
  <si>
    <t>34624-4381</t>
  </si>
  <si>
    <t>Plentování ocelových válcovaných nosníků jednostranné cihlami na maltu, výška stojiny do 200 mm</t>
  </si>
  <si>
    <t>2,9*4*0,16+2,4*2*0,16+1,5*2*0,14+2,4*0,18*2</t>
  </si>
  <si>
    <t>34923-1811</t>
  </si>
  <si>
    <t>Přizdívka z cihel ostění s ozubem s vysekáním kapes pro zavázání tl. přes 80 mm do 150 mm</t>
  </si>
  <si>
    <t>0,3*2,1*2+0,3*2,6*2*4+0,3*2*1,45*3</t>
  </si>
  <si>
    <t>Vodorovné konstrukce</t>
  </si>
  <si>
    <t>SP 43431-1114</t>
  </si>
  <si>
    <t>Stupně dusané z betonu prostého C 16/20</t>
  </si>
  <si>
    <t>1,15*3+2,15*3+(2,4+2,7)*2</t>
  </si>
  <si>
    <t>43435-1141</t>
  </si>
  <si>
    <t>Bednění stupňů přímočarých zřízení</t>
  </si>
  <si>
    <t>20,1*0,3</t>
  </si>
  <si>
    <t>43435-1142</t>
  </si>
  <si>
    <t>Bednění stupňů přímočarých odstranění</t>
  </si>
  <si>
    <t>PC 004-001</t>
  </si>
  <si>
    <t>Obložení schodiště z betonových schodišťových prefa prvků (stupnic, podstupnic)</t>
  </si>
  <si>
    <t>1,15*(0,85+0,6+0,6*0,3*2+2,15*(1,05+0,6)+2,25*(0,6+0,4)+2,25*0,3+2,7*(0,8+0,4)</t>
  </si>
  <si>
    <t>PC 004-002</t>
  </si>
  <si>
    <t>Dodávka betonových schodišťových prefa prvků (stupnice, podstupnice)</t>
  </si>
  <si>
    <t>m25</t>
  </si>
  <si>
    <t>11,75*1,15</t>
  </si>
  <si>
    <t>Úpravy povrchů, podlahy, osazování</t>
  </si>
  <si>
    <t>61999-1001</t>
  </si>
  <si>
    <t>Zakrývání vnitřních ploch před znečištěním podlah folii  přelepenou lepící páskou konstrukcí a prvků</t>
  </si>
  <si>
    <t>4,15*6,4+14,0*3,0+9,0*4+9,0*4,8+3,8*3,1+4,2*10,1+20,5*3,0</t>
  </si>
  <si>
    <t>61999-1011</t>
  </si>
  <si>
    <t>Zakrývání vnitřních ploch před znečištěním obalením folii a přelepením páskou (okna, dveře)</t>
  </si>
  <si>
    <t>1.PP: 0,8*0,6*3=1,44</t>
  </si>
  <si>
    <t>1. NP okna: 2,4*0,9*3+2,4*2,2*4+0,7*1,4*5+0,7*1,45+1,45*1,45*2+ 1,25*1,45+2,25*2,6*4+1,8*2,1=66,71</t>
  </si>
  <si>
    <t>1. NP dveře: 1,9*2,25+1,8*2,4+1,15*2,2+1,6*2,1=14,49</t>
  </si>
  <si>
    <t>2.NP:  0,5*0,5=0,25</t>
  </si>
  <si>
    <t>61231-1141</t>
  </si>
  <si>
    <t>Omítka vápenná vnitřních ploch dvouvrstvá tl. jádrové omítky do 10 mm, štuková stěn</t>
  </si>
  <si>
    <t>36,96+6,91+10,69*2</t>
  </si>
  <si>
    <t>61231-1191</t>
  </si>
  <si>
    <t>Příplatek k cenám za každých 5 mm tloušťky omítky přes 10 mm stěn</t>
  </si>
  <si>
    <t>61213-5101</t>
  </si>
  <si>
    <t>Hrubá výplň rýh maltou ve stěnách vnějších</t>
  </si>
  <si>
    <t>15,0*0,15=</t>
  </si>
  <si>
    <t>61232-5101</t>
  </si>
  <si>
    <t>Vápenocementová omítka rýh hrubá ve stěnách šířky do 150 mm</t>
  </si>
  <si>
    <t>61232-5221</t>
  </si>
  <si>
    <t>Omítka malých ploch vnitřních stěn štuková plochy do 0,09 m2</t>
  </si>
  <si>
    <t>kus</t>
  </si>
  <si>
    <t>61232-5222</t>
  </si>
  <si>
    <t>Omítka malých ploch vnitřních stěn štuková plochy přes 0,09 m2 do 0,25 m2</t>
  </si>
  <si>
    <t>61232-5223</t>
  </si>
  <si>
    <t>Omítka malých ploch vnitřních stěn štuková plochy přes 0,25 m2 do 1,0 m2</t>
  </si>
  <si>
    <t>61232-5302</t>
  </si>
  <si>
    <t>Omítka vápenná vnitřního ostění nebo nadpraží štuková (dvouvrstvá)</t>
  </si>
  <si>
    <t>nadpraží okna nová: 2,4*3+0,7*1+1,45*2+1,25+2,25*4+1,8 +0,5=23,35 m</t>
  </si>
  <si>
    <t>nadpraží okna v zateplené části: 2,4*4+0,7*5=13,10 m</t>
  </si>
  <si>
    <t>ostění okna: (0,9*3+1,45*4+2,6*4+2,1+0,5)*2=43,0 m</t>
  </si>
  <si>
    <t>ostění okna v zateplené části: (2,2*4+1,4*5)*2=31,60 m</t>
  </si>
  <si>
    <t>23,35+13,1+43,0+31,6=111,05 m</t>
  </si>
  <si>
    <t>dveře nadpraží: 1,9+1,8+1,15+1,6=6,45 m</t>
  </si>
  <si>
    <t>dveře ostění: (2,25+2,4+2,2+2,1)*2=17,9 m</t>
  </si>
  <si>
    <t>6,45+17,9=24,35 m</t>
  </si>
  <si>
    <t>stávající okna 2.NP nadpraží: 1,2+0,9+1,25+0,4+1,45*2+ 1,25*2=9,15 m</t>
  </si>
  <si>
    <t>stávající okna 2.NP ostění: (0,7+1,2+1,46+0,4+1,46*4)*2=19,20 m</t>
  </si>
  <si>
    <t>9,15+19,20=28,35</t>
  </si>
  <si>
    <t>Výpočet výměr:</t>
  </si>
  <si>
    <t>(111,05+24,35)*0,4+dopočet (2,4+0,9)*2*2*0,6+(1,9+2,25*2)*0,6 +(1,1+2,05)*0,6=67,81 m2</t>
  </si>
  <si>
    <t>dopočet přizdívané ostění: (2,1*2+2,6*2*4+2*1,45*3)*0,2=6,74 m2</t>
  </si>
  <si>
    <t>u parapetu: (23,35+13,1)*0,1=3,65 m2</t>
  </si>
  <si>
    <t>1.PP: 0,8*3+0,6*3*2=6,0*0,5=3,0 m2</t>
  </si>
  <si>
    <t>62214-3003</t>
  </si>
  <si>
    <t>Montáž omítkových profilů rohových s tkaninou</t>
  </si>
  <si>
    <t>135,4+1,1+2,05*2</t>
  </si>
  <si>
    <t>PC 006-001</t>
  </si>
  <si>
    <t>Lišta rohová s tkaninou</t>
  </si>
  <si>
    <t>140,6*1,05</t>
  </si>
  <si>
    <t>62214-3004</t>
  </si>
  <si>
    <t xml:space="preserve">Montáž omítkového profilu začišťovacího (APU lišty) </t>
  </si>
  <si>
    <t>111,05+6,0+24,35</t>
  </si>
  <si>
    <t>PC 006-002</t>
  </si>
  <si>
    <t>APU lišta</t>
  </si>
  <si>
    <t>141,4*1,05</t>
  </si>
  <si>
    <t>62999-1011</t>
  </si>
  <si>
    <t>Zakrývání vnějších ploch před znečištěním obalením folii a přelepením páskou (okna, dveře)</t>
  </si>
  <si>
    <t>2,4*2,2*4+0,7*1,4*5+2,4*0,9=</t>
  </si>
  <si>
    <t>62221-1031</t>
  </si>
  <si>
    <t>Montáž kontaktního zateplení z polystyrénových desek na vnější stěny tl. desek přes 120 do 160 mm</t>
  </si>
  <si>
    <t>62221-2011</t>
  </si>
  <si>
    <t>Montáž kontaktního zateplení vnějšího ostění nebo nadpraží z polystyrénových desek hl. špalet do 200 mm tl. desek přes 40 do 80 mm</t>
  </si>
  <si>
    <t>parapety XPS tl. 50 mm</t>
  </si>
  <si>
    <t>PC 006-003</t>
  </si>
  <si>
    <t>EPS fasádní tl. 150 mm</t>
  </si>
  <si>
    <t>30,05*1,05</t>
  </si>
  <si>
    <t>PC 006-004</t>
  </si>
  <si>
    <t>XPS tl. 50 mm</t>
  </si>
  <si>
    <t>13,1*0,15*1,1</t>
  </si>
  <si>
    <t>PC 006-005</t>
  </si>
  <si>
    <t>Příplatek za přestěrkování desek a vložení sklovláknité tkaniny (ostění, hrany)</t>
  </si>
  <si>
    <t>(13,1+31,6)*0,15</t>
  </si>
  <si>
    <t>62225-2002</t>
  </si>
  <si>
    <t>Montáž lišt kontaktního zateplení ostatních</t>
  </si>
  <si>
    <t>PC 006-006</t>
  </si>
  <si>
    <t>APU lišty</t>
  </si>
  <si>
    <t>(13,10+31,6)*1,05</t>
  </si>
  <si>
    <t>PC 006-007</t>
  </si>
  <si>
    <t>Lišta s okapničkou</t>
  </si>
  <si>
    <t>13,10*1,05</t>
  </si>
  <si>
    <t>PC 006-008</t>
  </si>
  <si>
    <t>31,6*1,05</t>
  </si>
  <si>
    <t>PC 006-009</t>
  </si>
  <si>
    <t>Lišta připojovací pro oplechování parapetu ze spodu</t>
  </si>
  <si>
    <t>PC 006-010</t>
  </si>
  <si>
    <t>Lišta připojovací parapetu na ostění</t>
  </si>
  <si>
    <t>6,0*1,05</t>
  </si>
  <si>
    <t>63131-1135</t>
  </si>
  <si>
    <t>Mazanina z betonu prostého tl. přes 120 do 240 mm, C 20/25</t>
  </si>
  <si>
    <t>2,4*5,08=12,19*0,15=1,83</t>
  </si>
  <si>
    <t>2,15*0,5+1,7*0,5=1,93*0,15=0,29</t>
  </si>
  <si>
    <t>63131-9175</t>
  </si>
  <si>
    <t>Příplatek za stržení povrchu spodní vrstvy mazaniny latí před vložením výztuže pro tl. obou vrstev mazaniny přes 120 do 240 mm</t>
  </si>
  <si>
    <t>63136-2021</t>
  </si>
  <si>
    <t>Výztuž mazanin ze svařovaných sítí ocelových typu Kari</t>
  </si>
  <si>
    <t>6,75*14,12*1,2*0,001</t>
  </si>
  <si>
    <t>PC 006-011</t>
  </si>
  <si>
    <t>Příplatek za kartáčovaný povrch</t>
  </si>
  <si>
    <t>2,4*2,68</t>
  </si>
  <si>
    <t>63245-1022</t>
  </si>
  <si>
    <t>Potěr cementový vyrovnávací z malty v pásu tl. přes 20 do 30 mm</t>
  </si>
  <si>
    <t>23,35*0,5+13,1*0,3</t>
  </si>
  <si>
    <t>63245-1024</t>
  </si>
  <si>
    <t>Potěr cementový vyrovnávací z malty v pásu tl. přes 40 do 50 mm</t>
  </si>
  <si>
    <t>dveřní otvory: (1,15+1,7+1,9+1,1)*0,5</t>
  </si>
  <si>
    <t>63245-1034</t>
  </si>
  <si>
    <t>Potěr cementový vyrovnávací z malty v ploše tl. přes 40 do 50 mm</t>
  </si>
  <si>
    <t>63511-1242</t>
  </si>
  <si>
    <t>Násyp pod podlahy z kameniva drceného hrubého 16-32 se zhutněním</t>
  </si>
  <si>
    <t>1,6*1,7+1,6*2,68=7,09*0,25</t>
  </si>
  <si>
    <t>PC 006-012</t>
  </si>
  <si>
    <t>Montáž betonové dlažby do betonového lože tl. 30 mm</t>
  </si>
  <si>
    <t>1,9*1,9</t>
  </si>
  <si>
    <t>PC 006-013</t>
  </si>
  <si>
    <t>Betonová dlažba tl. 40 mm</t>
  </si>
  <si>
    <t>3,61*1,1</t>
  </si>
  <si>
    <t>64294-4121</t>
  </si>
  <si>
    <t>Osazení ocelových dveřních zárubní dodatečně, s vybetonováním prahu plochy do 2,5 m2</t>
  </si>
  <si>
    <t>PC 006-014</t>
  </si>
  <si>
    <t>Ocelová zárubeň rozměru 800x1970 mm</t>
  </si>
  <si>
    <t>Dokončující konstrukce a práce</t>
  </si>
  <si>
    <t>95290-1111</t>
  </si>
  <si>
    <t>Vyčištění budov občanské vybavenosti výšky do 4 m</t>
  </si>
  <si>
    <t>94910-1111</t>
  </si>
  <si>
    <t>Lešení pomocné pracovní pro zatížení do 150 kg/m2 o výšce lešeňové podlahy do 1,9 m</t>
  </si>
  <si>
    <t>(6,4+3,0+14,0+8,0+5,0+3,0+3,0+2,0)*1,5</t>
  </si>
  <si>
    <t>PC 093-001</t>
  </si>
  <si>
    <t>Pomocné stavební práce - dodatečně požadované a odsouhlasené - nutno doložit dle skutečnosti</t>
  </si>
  <si>
    <t>hod</t>
  </si>
  <si>
    <t>Bourání</t>
  </si>
  <si>
    <t>76400-1821</t>
  </si>
  <si>
    <t>Demontáž krytiny ze svitků nebo z tabulí do suti</t>
  </si>
  <si>
    <t>2,5*2,6</t>
  </si>
  <si>
    <t>76400-2851</t>
  </si>
  <si>
    <t>Demontáž oplechování parapetů do suti</t>
  </si>
  <si>
    <t>96104-4111</t>
  </si>
  <si>
    <t>Bourání základů z betonu prostého</t>
  </si>
  <si>
    <t>(1,9+1,5)*1,0*0,5</t>
  </si>
  <si>
    <t>96203-2231</t>
  </si>
  <si>
    <t>Bourání zdiva nadzákladového z cihel pálených na maltu MVC</t>
  </si>
  <si>
    <t>(1,9+1,5)*3,0*0,2</t>
  </si>
  <si>
    <t>96305-1113</t>
  </si>
  <si>
    <t>Bourání železobetonových stropů deskových tl. přes 80 mm</t>
  </si>
  <si>
    <t>1,9*2,3*0,3</t>
  </si>
  <si>
    <t>96504-2141</t>
  </si>
  <si>
    <t>Bourání podkladů betonových tl. do 100 mm plochy přes 4 m2</t>
  </si>
  <si>
    <t>10,96*0,05+1,9*1,9*0,2</t>
  </si>
  <si>
    <t>96504-6111</t>
  </si>
  <si>
    <t>Broušení stávajících betonových podlah úběr do 3 mm</t>
  </si>
  <si>
    <t>96504-9111</t>
  </si>
  <si>
    <t>Příplatek k cenám za bourání mazanin betonových se svařovanou sítí tl. .do 100 mm</t>
  </si>
  <si>
    <t>96508-1223</t>
  </si>
  <si>
    <t>Bourání podlah ostatních keramických nebo xylolitových tl. přes 10 mm plochy přes 1 m2</t>
  </si>
  <si>
    <t>4,8*1,95+1,7*0,6+1,15*0,5=10,96</t>
  </si>
  <si>
    <t>1,6*0,5=0,8</t>
  </si>
  <si>
    <t>96703-1132</t>
  </si>
  <si>
    <t>Přisekání plošné nebo rovných ostění zdiva po hrubém vybourání otvoru na MVC</t>
  </si>
  <si>
    <t>0,9*0,5*4+2,3*0,5*2+2,15*0,5*2+2,4*0,6*2</t>
  </si>
  <si>
    <t>96806-2354</t>
  </si>
  <si>
    <t>Vybourání dřevěných rámů oken dvojitých plochy do 1 m2</t>
  </si>
  <si>
    <t>0,25+1,44</t>
  </si>
  <si>
    <t>96806-2355</t>
  </si>
  <si>
    <t>Vybourání dřevěných rámů oken dvojitých plochy do 2 m2</t>
  </si>
  <si>
    <t>0,7*1,45+1,45*1,45*2+1,25*,45</t>
  </si>
  <si>
    <t>96806-2356</t>
  </si>
  <si>
    <t>Vybourání dřevěných rámů oken dvojitých plochy do 4 m2</t>
  </si>
  <si>
    <t>2,25*2,6*4+1,8*2,1</t>
  </si>
  <si>
    <t>SP 96806-2357</t>
  </si>
  <si>
    <t>Vybourání kovových a dřevěných rámů oken dvojitých a pomocné parapetní konstrukce plochy přes 4 m2</t>
  </si>
  <si>
    <t>16,9*2,7+8,0*1,4</t>
  </si>
  <si>
    <t>97103-3451</t>
  </si>
  <si>
    <t>Vybourání otvoru ve zdivu z CPP plochy do 0,25 m2, tl. do 450 mm</t>
  </si>
  <si>
    <t>prohloubení parapetů</t>
  </si>
  <si>
    <t>97103-3651</t>
  </si>
  <si>
    <t>Vybourání otvoru ve zdivu cihelném plochy do 4,0 m2 tl. do 600 mm</t>
  </si>
  <si>
    <t>2,4*1,2*2*0,5+2,0*2,58*0,5+1,2*2,3*0,5</t>
  </si>
  <si>
    <t>97303-1813</t>
  </si>
  <si>
    <t>Vysekání kapes pro zavázání nových příček tl. do 150 mm</t>
  </si>
  <si>
    <t>3,4*2</t>
  </si>
  <si>
    <t>97303-1824</t>
  </si>
  <si>
    <t>Vysekání kapes pro zavázání nových zdí do tl. 300 mm</t>
  </si>
  <si>
    <t>2,7*2</t>
  </si>
  <si>
    <t>97303-1825</t>
  </si>
  <si>
    <t>Vysekání kapes pro zavázání nových zdí do tl. 450 mm</t>
  </si>
  <si>
    <t>2,2*3</t>
  </si>
  <si>
    <t>97403-1666</t>
  </si>
  <si>
    <t>Vysekání rýh pro vtahování nosníků do zdi do hl. 150 mm a výšky 250 mm</t>
  </si>
  <si>
    <t>2,9*4+2,4*2+1,5*2</t>
  </si>
  <si>
    <t>97502-2341</t>
  </si>
  <si>
    <t>Podchycení nadzákladového zdiva dřevěnou výztuhou  v. podchycení do 3 m, tl. zdiva přes 450 do 600 mm, délka podchycení do 3 m</t>
  </si>
  <si>
    <t>1,1+1,9</t>
  </si>
  <si>
    <t>PC 096-001</t>
  </si>
  <si>
    <t>Práce spojené s bouráním a demontážemi nezahrnuté ve výše uvedených položkách - nutno doložit dle skutečnosti</t>
  </si>
  <si>
    <t>97801-3191</t>
  </si>
  <si>
    <t>Otlučení vnitřních omítek stěn v rozsahu do 100,0 %</t>
  </si>
  <si>
    <t>67,81+3,0</t>
  </si>
  <si>
    <t>PC 096-002</t>
  </si>
  <si>
    <t>Demontáž parapetů vnitřních dřevěných</t>
  </si>
  <si>
    <t>23,35+13,1</t>
  </si>
  <si>
    <t>99701-3111</t>
  </si>
  <si>
    <t xml:space="preserve">Vnitrostaveništní doprava suti vodorovně do 50 m, svisle s použitím mechanizace výšky do 6 m </t>
  </si>
  <si>
    <t>99701-3501</t>
  </si>
  <si>
    <t>Odvoz suti na skládku do 1 km</t>
  </si>
  <si>
    <t>99701-3509</t>
  </si>
  <si>
    <t>Příplatek za každý další 1 km</t>
  </si>
  <si>
    <t>99701-3803</t>
  </si>
  <si>
    <t xml:space="preserve">Poplatek za uložení odpadu na skládce - stavební suť </t>
  </si>
  <si>
    <t>Přesun hmot</t>
  </si>
  <si>
    <t>99801-1001</t>
  </si>
  <si>
    <t>Přesun hmot pro budovy občanské výstavby, bydlení, výrobu a služby s konstrukcí zděnou výšky do 6 m</t>
  </si>
  <si>
    <t>Zdravotechnika</t>
  </si>
  <si>
    <t>PC 721 - 001</t>
  </si>
  <si>
    <t>Zádveří - přeložení vnitřního plynovodu</t>
  </si>
  <si>
    <t>PC 721 - 002</t>
  </si>
  <si>
    <t>Zádveří - přemístění HUP</t>
  </si>
  <si>
    <t>PC 721 - 003</t>
  </si>
  <si>
    <t>Zádveří - přeložení stávajícího kanalizačního potrubí pod strop</t>
  </si>
  <si>
    <t>PC 721 - 004</t>
  </si>
  <si>
    <t>Stavební pomocné práce, sekání, zazdívky, opravy omítek, likvidace suti, lešení pracovní, hrubý úklid</t>
  </si>
  <si>
    <t>PC 721 - 005</t>
  </si>
  <si>
    <t>Revize plynu</t>
  </si>
  <si>
    <t>Ústřední vytápění</t>
  </si>
  <si>
    <t>PC 731-001</t>
  </si>
  <si>
    <t>Zádveří - přeložení hlavního rozvodu topné vody pod strop</t>
  </si>
  <si>
    <t>PC 731-002</t>
  </si>
  <si>
    <t>Zádveří - přemístění stávajícího radiátoru včetně rozvodů, nátěru, nové termoregulační ventily</t>
  </si>
  <si>
    <t>PC 731-003</t>
  </si>
  <si>
    <t>V místnosti 1.13 a 1.14 demontáž radiátorů a rozvodů ÚT, po provedení staveních prací jejich opětovná montáž rozvodů a původních radiátorů ÚT, nátěr radiátorů, rozvody umístěny ve vysekáné drážce zdiva, nové termoregulační ventily</t>
  </si>
  <si>
    <t>soub</t>
  </si>
  <si>
    <t>PC 731-004</t>
  </si>
  <si>
    <t>Vypuštění systému, opětovné napuštění, kontrola a regulace systému</t>
  </si>
  <si>
    <t>PC 731-005</t>
  </si>
  <si>
    <t>Stavební pomocné práce, sekání, zazdívky, opravy omítek, likvidace suti, nátěry, malby, lešení pracovní, hrubý úklid</t>
  </si>
  <si>
    <t>PC 731-006</t>
  </si>
  <si>
    <t>Zkoušky, revize</t>
  </si>
  <si>
    <t>Elektromontážní práce - Silnoproud</t>
  </si>
  <si>
    <t>PC 741-001</t>
  </si>
  <si>
    <t>Přemístění vypinačů, zásuvek, doplnění kabelových rozvodů, napojení na stávající rozvody, úpravy v rozvaděči, (místnost 1.11 + sousední a 1.12, pod markýzou)</t>
  </si>
  <si>
    <t>PC 741-002</t>
  </si>
  <si>
    <t>Montáž a dodávka zapuštěných svítidel místn. 1.12</t>
  </si>
  <si>
    <t>PC 741-003</t>
  </si>
  <si>
    <t>Montáž a dodávka přisazeného svítidla ke konstrukci markýzy</t>
  </si>
  <si>
    <t>PC 741-004</t>
  </si>
  <si>
    <t>Revize elektro</t>
  </si>
  <si>
    <t>PC 741-005</t>
  </si>
  <si>
    <t>Zednické přípomoce - sekání rýh, prostupů, hrubá výplň rýh, zazdívka prostupů, likvidace suti, lešení pracovní, hrubý úklid</t>
  </si>
  <si>
    <t>Konstrukce tesařské</t>
  </si>
  <si>
    <t>76234-1210</t>
  </si>
  <si>
    <t>Montáž bednění z prken hrubých na sraz tl. do 32 mm</t>
  </si>
  <si>
    <t>2,5*2,5</t>
  </si>
  <si>
    <t>PC 762-001</t>
  </si>
  <si>
    <t>Řezivo hraněné</t>
  </si>
  <si>
    <t>6,25*0,025*1,15</t>
  </si>
  <si>
    <t>76239-5000</t>
  </si>
  <si>
    <t>Spojovací prostředky krovů, bednění a laťování, nadstřešních konstrukcí</t>
  </si>
  <si>
    <t>PC 762-002</t>
  </si>
  <si>
    <t>Montáž a dodávka cementotřískového podhledu a lemu tl. 16 mm včetně lištování</t>
  </si>
  <si>
    <t>2,4*2,4+2,4*3*0,2</t>
  </si>
  <si>
    <t>76313-1511</t>
  </si>
  <si>
    <t>Podhled ze sádrokartonových desek, jednovrstvá zavěšená konstrukce z ocelových profilů jednoduše opláštěná deskou standardní tl. 12,5 mm, bez TI</t>
  </si>
  <si>
    <t>4,8*1,95</t>
  </si>
  <si>
    <t>99876-2202</t>
  </si>
  <si>
    <t>Přesun hmot pro konstrukce tesařské v objektech výšky do 12 m</t>
  </si>
  <si>
    <t>Konstrukce klempířské poplastovaný plech dle PD</t>
  </si>
  <si>
    <t>PC 764-001</t>
  </si>
  <si>
    <t>Oplechování parapetu rš. 300 mm</t>
  </si>
  <si>
    <t>PC 764-002</t>
  </si>
  <si>
    <t>Krytina hladká ze svitků</t>
  </si>
  <si>
    <t>2,6*2,65</t>
  </si>
  <si>
    <t>PC 764-003</t>
  </si>
  <si>
    <t>Podkladní lepenka přibitím</t>
  </si>
  <si>
    <t>2,55*2,7*1,1</t>
  </si>
  <si>
    <t>PC 764-004</t>
  </si>
  <si>
    <t>Žlab podokapní DN 100 mm</t>
  </si>
  <si>
    <t>PC 764-005</t>
  </si>
  <si>
    <t>Háky podokapní poplastované</t>
  </si>
  <si>
    <t>PC 764-006</t>
  </si>
  <si>
    <t>Žlabový kotlík</t>
  </si>
  <si>
    <t>PC 764-007</t>
  </si>
  <si>
    <t>Svod DN 100 mm včetně sděří</t>
  </si>
  <si>
    <t>PC 764-008</t>
  </si>
  <si>
    <t xml:space="preserve">Horní koleno dvojité DN 100 </t>
  </si>
  <si>
    <t>PC 764-009</t>
  </si>
  <si>
    <t xml:space="preserve">Výtokové koleno DN 100 </t>
  </si>
  <si>
    <t>PC 764-010</t>
  </si>
  <si>
    <t>Lemování zdiva rš. 450 mm</t>
  </si>
  <si>
    <t>PC 764-011</t>
  </si>
  <si>
    <t>Dilatační lišta rš. 80 mm</t>
  </si>
  <si>
    <t>PC 764-012</t>
  </si>
  <si>
    <t>Závětrná lišta rš. 330 mm</t>
  </si>
  <si>
    <t>99876-4201</t>
  </si>
  <si>
    <t xml:space="preserve">Přesun hmot pro konstrukce klempířské v objektech výšky do 6 m </t>
  </si>
  <si>
    <t>Konstrukce truhlářské</t>
  </si>
  <si>
    <t>PC 766-001</t>
  </si>
  <si>
    <t>Montáž a dodávka - okno plastové, min. 5-ti komorové, tepelně izolační zasklení dvojsklem Uw &lt; 1,2 W/m2K celé okno, Rw min. =32 dB, celoobvodové kování, barva bílá, rozměru 1800 x 2100 mm, POZ. 01</t>
  </si>
  <si>
    <t>PC 766-002</t>
  </si>
  <si>
    <t>Montáž a dodávka - okno plastové, min. 5-ti komorové, tepelně izolační zasklení dvojsklem Uw &lt; 1,2 W/m2K celé okno, Rw min. =32 dB, celoobvodové kování, barva bílá, rozměru 2250 x 2600 mm, POZ. 02</t>
  </si>
  <si>
    <t>PC 766-003</t>
  </si>
  <si>
    <t>Montáž a dodávka - okno plastové, min. 5-ti komorové, tepelně izolační zasklení dvojsklem Uw &lt; 1,2 W/m2K celé okno, Rw min. =32 dB, celoobvodové kování, barva bílá, rozměru 1250 x 1450 mm, POZ. 03</t>
  </si>
  <si>
    <t>PC 766-004</t>
  </si>
  <si>
    <t>Montáž a dodávka - okno plastové, min. 5-ti komorové, tepelně izolační zasklení dvojsklem Uw &lt; 1,2 W/m2K celé okno, Rw min. =32 dB, celoobvodové kování, barva bílá, rozměru 1450 x 1450 mm, POZ. 04</t>
  </si>
  <si>
    <t>PC 766-005</t>
  </si>
  <si>
    <t>Montáž a dodávka - okno plastové, min. 5-ti komorové, tepelně izolační zasklení dvojsklem Uw &lt; 1,2 W/m2K celé okno, Rw min. =32 dB, celoobvodové kování, barva bílá, rozměru 2400 x 900 mm, POZ. 05</t>
  </si>
  <si>
    <t>PC 766-006</t>
  </si>
  <si>
    <t>Montáž a dodávka - okno plastové, min. 5-ti komorové, tepelně izolační zasklení dvojsklem Uw &lt; 1,2 W/m2K celé okno, Rw min. =32 dB, celoobvodové kování, barva bílá, rozměru 2400 x 2200 mm, POZ. 06</t>
  </si>
  <si>
    <t>PC 766-007</t>
  </si>
  <si>
    <t>Montáž a dodávka - okno plastové, min. 5-ti komorové, tepelně izolační zasklení dvojsklem Uw &lt; 1,2 W/m2K celé okno, Rw min. =32 dB, celoobvodové kování, barva bílá, rozměru 2400 x 2200 mm, POZ. 07</t>
  </si>
  <si>
    <t>PC 766-008</t>
  </si>
  <si>
    <t>Montáž a dodávka - okno plastové, min. 5-ti komorové, tepelně izolační zasklení dvojsklem Uw &lt; 1,2 W/m2K celé okno, Rw min. =32 dB, celoobvodové kování, barva bílá, rozměru 700 x 1450 mm, POZ. 08</t>
  </si>
  <si>
    <t>PC 766-009</t>
  </si>
  <si>
    <t>Montáž a dodávka - okno plastové, min. 5-ti komorové, tepelně izolační zasklení dvojsklem Uw &lt; 1,2 W/m2K celé okno, Rw min. =32 dB, celoobvodové kování, barva bílá, rozměru 700 x 1450 mm, POZ. 09</t>
  </si>
  <si>
    <t>PC 766-010</t>
  </si>
  <si>
    <t>Montáž a dodávka - okno plastové, min. 5-ti komorové, tepelně izolační zasklení dvojsklem Uw &lt; 1,2 W/m2K celé okno, Rw min. =32 dB, celoobvodové kování, barva bílá, rozměru 500 x 500 mm, POZ. 010</t>
  </si>
  <si>
    <t>PC 766-011</t>
  </si>
  <si>
    <t>Montáž a dodávka - okno plastové, min. 5-ti komorové, tepelně izolační zasklení dvojsklem Uw &lt; 1,2 W/m2K celé okno, Rw min. =32 dB, celoobvodové kování, barva bílá, rozměru 700 x 1450 mm, POZ. 011</t>
  </si>
  <si>
    <t>PC 766-012</t>
  </si>
  <si>
    <t>Montáž a dodávka - okno plastové, min. 5-ti komorové, tepelně izolační zasklení dvojsklem Uw &lt; 1,2 W/m2K celé okno, Rw min. =32 dB, celoobvodové kování, barva bílá, rozměru 800 x 600 mm, POZ. 012</t>
  </si>
  <si>
    <t>PC 766-013</t>
  </si>
  <si>
    <t>Montáž a dodávka - hliníkové vchodové dveře, dvoukřídlové, prosklené, tepelně izolační zasklení bezpečnostním dvojsklem Uw &lt; 1,2 W/m2K celé dveře, barva bílá, nízký hliníkový práh, zámek FAB, rozměru 1800 x 2400 mm, POZ. D1</t>
  </si>
  <si>
    <t>PC 766-014</t>
  </si>
  <si>
    <t>Montáž a dodávka - plastové vchodové dveře, jednokřídlové, ze 2/3 prosklené, tepelně izolační zasklení bezpečnostním dvojsklem Uw &lt; 1,2 W/m2K celé dveře, barva bílá, nízký hliníkový práh, zámek FAB, rozměru 1150 x 2200 mm, POZ. D2</t>
  </si>
  <si>
    <t>PC 766-015</t>
  </si>
  <si>
    <t>Montáž a dodávka - plastové vchodové dveře, dvoukřídlové, plné, Uw &lt; 1,2 W/m2K celé dveře, barva bílá, nízký hliníkový práh, zámek FAB, rozměru 1800 x 2100 mm, POZ. D3</t>
  </si>
  <si>
    <t>PC 766-016</t>
  </si>
  <si>
    <t>Montáž a dodávka - hliníkové vchodové dveře, dvoukřídlové, prosklené, tepelně izolační zasklení bezpečnostním dvojsklem Uw &lt; 1,2 W/m2K celé dveře, barva bílá, nízký hliníkový práh, zámek FAB, rozměru 1900 x 2250 mm, POZ. D4</t>
  </si>
  <si>
    <t>PC 766-017</t>
  </si>
  <si>
    <t>Montáž a dodávka - hliníkové vnitřní dveře, dvoukřídlové, prosklené, í zasklení bezpečnostním sklem Uw &lt; 2,0 W/m2K celé dveře, barva bílá, samozavírač, zámek FAB, rozměru 1900 x 2250 mm, POZ. D5</t>
  </si>
  <si>
    <t>PC 766-018</t>
  </si>
  <si>
    <t>Montáž a dodávka vnitřních parapetních desek šířky do 450 mm, plastových alt. postforming alt. keramických (vč. doplnění ostění)</t>
  </si>
  <si>
    <t>PC 766-019</t>
  </si>
  <si>
    <t>Parotěsné ošetření připojovací spáry ze strany interiéru</t>
  </si>
  <si>
    <t>PC 766-020</t>
  </si>
  <si>
    <t>Paropropustné ošetření připojovací spáry ze strany exterieru</t>
  </si>
  <si>
    <t>PC 766-021</t>
  </si>
  <si>
    <t>Montáž vnitřních dveří jednokřídlových</t>
  </si>
  <si>
    <t>PC 766-022</t>
  </si>
  <si>
    <t>Dodávka - vnitřní dveře typové, jednokřídlové, plné hladké, výplń dveří odlehčená DTD deska, povrchová úprava - laminát, odstín šedé, rozměru 800 x 1970 mm, POZ. D6</t>
  </si>
  <si>
    <t>PC 766-023</t>
  </si>
  <si>
    <t>Montáž kování vnitřního</t>
  </si>
  <si>
    <t>PC 766-024</t>
  </si>
  <si>
    <t>Dodávka kování vnitřního</t>
  </si>
  <si>
    <t>99876-6201</t>
  </si>
  <si>
    <t xml:space="preserve">Přesun hmot pro konstrukce truhlářské v objektech výšky do 6 m </t>
  </si>
  <si>
    <t>Konstrukce zámečnické</t>
  </si>
  <si>
    <t>PC 767-001</t>
  </si>
  <si>
    <t>Montáž a dodávka atypických zámečnických konstrukcí sloupy DN 100/4 mm, ukotvení, povrchová úprava žárový pozink</t>
  </si>
  <si>
    <t>kg</t>
  </si>
  <si>
    <t>2,72*2*9,8*1,08</t>
  </si>
  <si>
    <t>PC 767-002</t>
  </si>
  <si>
    <t xml:space="preserve">Montáž a dodávka atypických zámečnických konstrukcí - konstrukce střechy IPE 140, ukotvení, </t>
  </si>
  <si>
    <t>(2,25*2+2,05*4)*12,9*1,05</t>
  </si>
  <si>
    <t>PC 767-003</t>
  </si>
  <si>
    <t>Montáž a dodávka ocelové pozinkované zábradlí výšky 900 mm, délky 2200 mm, madlo a vodorovná příčle DN 48 mm</t>
  </si>
  <si>
    <t>PC 767-004</t>
  </si>
  <si>
    <t>Montáž a dodávka: zapuštěné vstupní čistící rohože, rozměru 1900 x 1900 mm, obvodový nerez rámeček a vyjímatelná gumová rohož, zapuštěná část odvodněna - podlahovou vpustí 100 x 100 mm s vývodem na volný terén, potrubí HT 40 mm, prostup v betonové zídce, kompletní provedení včetně odvodnění</t>
  </si>
  <si>
    <t>PC 767-005</t>
  </si>
  <si>
    <t>Montáž a dodávka čistící rohože textilní vnitřní včetně rámu</t>
  </si>
  <si>
    <t>4,8*1,95+1,9*0,5</t>
  </si>
  <si>
    <t>PC 767-006</t>
  </si>
  <si>
    <t>Montáž a dodávka zapuštěné vstupní rohože 500 x 1000 mm, obvodový nerez rámeček + vyjímatelná gumová rohož</t>
  </si>
  <si>
    <t>99876-7201</t>
  </si>
  <si>
    <t xml:space="preserve">Přesun hmot pro konstrukce zámečnické v objektech výšky do 6 m </t>
  </si>
  <si>
    <t>Podlahy z dlaždic</t>
  </si>
  <si>
    <t>77147-4112</t>
  </si>
  <si>
    <t>Montáž soklíku z dlaždic keramických lepených flexibilním tmelem rovných výšky do 90 mm</t>
  </si>
  <si>
    <t>(4,8+2,4)*2-0,8-1,9*2+0,5*2*4</t>
  </si>
  <si>
    <t>77157-4116</t>
  </si>
  <si>
    <t>Montáž podlah z dlaždic keramických lepených flexibilním lepidlem hladkých do 25 ks/m2</t>
  </si>
  <si>
    <t>10,31+1,15*0,5+1,7*0,6+1,1*0,5+1,6*0,5</t>
  </si>
  <si>
    <t>77159-1111</t>
  </si>
  <si>
    <t>Penetrace podkladu</t>
  </si>
  <si>
    <t>PC 771-001</t>
  </si>
  <si>
    <t>Dodávka keramické dlažby (sokl řezaný)</t>
  </si>
  <si>
    <t>13,26*1,1+13,8*0,1*1,3</t>
  </si>
  <si>
    <t>PC 771-002</t>
  </si>
  <si>
    <t>Montáž a dodávka přechodové lišty</t>
  </si>
  <si>
    <t>99877-1201</t>
  </si>
  <si>
    <t xml:space="preserve">Přesun hmot pro podlahy z dlaždic v objektech výšky do 6 m </t>
  </si>
  <si>
    <t>Nátěry</t>
  </si>
  <si>
    <t>78321-5100</t>
  </si>
  <si>
    <t>Nátěry zámečnických konstrukcí syntetické dvojnásobné + 1x email</t>
  </si>
  <si>
    <t>12,7*0,4</t>
  </si>
  <si>
    <t xml:space="preserve"> PC 783-001</t>
  </si>
  <si>
    <t>Nátěr ocelových zárubní syntetický 1x základní, 2x email</t>
  </si>
  <si>
    <t xml:space="preserve">  + do kotelny stávající zárubeň</t>
  </si>
  <si>
    <t>Malby</t>
  </si>
  <si>
    <t>78421-1131</t>
  </si>
  <si>
    <t>Malby z malířských směsí tekutých minimálně otěruvzdorných,  dvojnásobné v místnostech výšky do 3,80 m</t>
  </si>
  <si>
    <t>65,25+81,2+4,8*1,95</t>
  </si>
  <si>
    <t>Ostatní náklady stavby</t>
  </si>
  <si>
    <t>PC 950-001</t>
  </si>
  <si>
    <t>Vytýčení podzemních zařízení, rizika a zvláštní opatření, zábory</t>
  </si>
  <si>
    <t>PC 950-002</t>
  </si>
  <si>
    <t>Činnost s projektovou dokumentací</t>
  </si>
  <si>
    <t>PC 950-003</t>
  </si>
  <si>
    <t>Pasportizace stávajících objektů, inventarizační prohlídky</t>
  </si>
  <si>
    <t>PC 950-004</t>
  </si>
  <si>
    <t>Dokumentace skutečného provedení stavby</t>
  </si>
  <si>
    <t>PC 950-005</t>
  </si>
  <si>
    <t>Předání a převzetí díla</t>
  </si>
  <si>
    <t>PC 950-006</t>
  </si>
  <si>
    <t>Fotodokumentace</t>
  </si>
  <si>
    <t>PC 950-007</t>
  </si>
  <si>
    <t>Bilbord a označení staveniště</t>
  </si>
  <si>
    <t>PC 950-008</t>
  </si>
  <si>
    <t>Úklid a údržba staveniště včetně okolí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</si>
</sst>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0"/>
    <numFmt numFmtId="165" formatCode="####;\-####"/>
    <numFmt numFmtId="166" formatCode="#,##0.000;\-#,##0.000"/>
    <numFmt numFmtId="167" formatCode="#,##0.0"/>
    <numFmt numFmtId="168" formatCode="#,##0.00000;\-#,##0.00000"/>
    <numFmt numFmtId="169" formatCode="#,##0.00;\-#,##0.00"/>
    <numFmt numFmtId="170" formatCode="#,##0.000"/>
  </numFmts>
  <fonts count="24">
    <font>
      <sz val="11"/>
      <color theme="1"/>
      <name val="Calibri"/>
      <family val="2"/>
      <scheme val="minor"/>
    </font>
    <font>
      <b/>
      <sz val="14"/>
      <color indexed="10"/>
      <name val="Arial CE"/>
      <charset val="110"/>
    </font>
    <font>
      <sz val="8"/>
      <name val="Arial CE"/>
      <charset val="110"/>
    </font>
    <font>
      <sz val="11"/>
      <name val="Arial CE"/>
      <charset val="110"/>
    </font>
    <font>
      <sz val="10"/>
      <name val="Helv"/>
    </font>
    <font>
      <b/>
      <sz val="11"/>
      <name val="Arial CE"/>
      <charset val="110"/>
    </font>
    <font>
      <i/>
      <sz val="10"/>
      <name val="Arial CE"/>
      <family val="2"/>
      <charset val="238"/>
    </font>
    <font>
      <i/>
      <sz val="10"/>
      <name val="Helv"/>
    </font>
    <font>
      <sz val="11"/>
      <name val="Arial CE"/>
      <charset val="238"/>
    </font>
    <font>
      <sz val="8"/>
      <name val="Helv"/>
    </font>
    <font>
      <b/>
      <sz val="13"/>
      <name val="Arial CE"/>
      <charset val="238"/>
    </font>
    <font>
      <b/>
      <sz val="10"/>
      <name val="Arial CE"/>
      <charset val="110"/>
    </font>
    <font>
      <sz val="10"/>
      <name val="Arial CE"/>
      <charset val="110"/>
    </font>
    <font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10"/>
      <name val="Arial CE"/>
      <charset val="238"/>
    </font>
    <font>
      <u/>
      <sz val="10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 wrapText="1"/>
    </xf>
    <xf numFmtId="0" fontId="2" fillId="2" borderId="0" xfId="0" applyFont="1" applyFill="1" applyAlignment="1" applyProtection="1">
      <alignment horizontal="center"/>
    </xf>
    <xf numFmtId="2" fontId="2" fillId="2" borderId="0" xfId="0" applyNumberFormat="1" applyFont="1" applyFill="1" applyAlignment="1" applyProtection="1">
      <alignment horizontal="left"/>
    </xf>
    <xf numFmtId="164" fontId="2" fillId="2" borderId="0" xfId="0" applyNumberFormat="1" applyFont="1" applyFill="1" applyAlignment="1" applyProtection="1">
      <alignment horizontal="left"/>
    </xf>
    <xf numFmtId="0" fontId="4" fillId="0" borderId="0" xfId="0" applyFont="1" applyAlignment="1" applyProtection="1">
      <alignment horizontal="left" vertical="top"/>
    </xf>
    <xf numFmtId="0" fontId="5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center" vertical="center"/>
    </xf>
    <xf numFmtId="2" fontId="3" fillId="2" borderId="0" xfId="0" applyNumberFormat="1" applyFont="1" applyFill="1" applyAlignment="1" applyProtection="1">
      <alignment horizontal="left" vertical="center"/>
    </xf>
    <xf numFmtId="164" fontId="3" fillId="2" borderId="0" xfId="0" applyNumberFormat="1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center" vertical="center"/>
    </xf>
    <xf numFmtId="2" fontId="6" fillId="2" borderId="0" xfId="0" applyNumberFormat="1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/>
    </xf>
    <xf numFmtId="0" fontId="8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center"/>
    </xf>
    <xf numFmtId="2" fontId="3" fillId="2" borderId="0" xfId="0" applyNumberFormat="1" applyFont="1" applyFill="1" applyAlignment="1" applyProtection="1">
      <alignment horizontal="left"/>
    </xf>
    <xf numFmtId="164" fontId="3" fillId="2" borderId="0" xfId="0" applyNumberFormat="1" applyFont="1" applyFill="1" applyAlignment="1" applyProtection="1">
      <alignment horizontal="left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2" fontId="2" fillId="3" borderId="3" xfId="0" applyNumberFormat="1" applyFont="1" applyFill="1" applyBorder="1" applyAlignment="1" applyProtection="1">
      <alignment horizontal="center" vertical="center" wrapText="1"/>
    </xf>
    <xf numFmtId="2" fontId="2" fillId="3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top"/>
    </xf>
    <xf numFmtId="165" fontId="2" fillId="3" borderId="5" xfId="0" applyNumberFormat="1" applyFont="1" applyFill="1" applyBorder="1" applyAlignment="1" applyProtection="1">
      <alignment horizontal="center" vertical="center"/>
    </xf>
    <xf numFmtId="165" fontId="2" fillId="3" borderId="6" xfId="0" applyNumberFormat="1" applyFont="1" applyFill="1" applyBorder="1" applyAlignment="1" applyProtection="1">
      <alignment horizontal="center" vertical="center"/>
    </xf>
    <xf numFmtId="165" fontId="2" fillId="3" borderId="6" xfId="0" applyNumberFormat="1" applyFont="1" applyFill="1" applyBorder="1" applyAlignment="1" applyProtection="1">
      <alignment horizontal="center" vertical="center" wrapText="1"/>
    </xf>
    <xf numFmtId="165" fontId="2" fillId="3" borderId="7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center"/>
    </xf>
    <xf numFmtId="2" fontId="3" fillId="0" borderId="0" xfId="0" applyNumberFormat="1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9" fillId="0" borderId="0" xfId="0" applyFont="1" applyFill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left" wrapText="1"/>
    </xf>
    <xf numFmtId="2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horizontal="left"/>
    </xf>
    <xf numFmtId="0" fontId="14" fillId="0" borderId="0" xfId="0" applyFont="1" applyBorder="1" applyAlignment="1" applyProtection="1">
      <alignment horizontal="left" vertical="center"/>
    </xf>
    <xf numFmtId="166" fontId="14" fillId="0" borderId="0" xfId="0" applyNumberFormat="1" applyFont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166" fontId="18" fillId="0" borderId="0" xfId="0" applyNumberFormat="1" applyFont="1" applyBorder="1" applyAlignment="1" applyProtection="1">
      <alignment horizontal="right" vertical="center"/>
    </xf>
    <xf numFmtId="168" fontId="13" fillId="0" borderId="0" xfId="0" applyNumberFormat="1" applyFont="1" applyBorder="1" applyAlignment="1" applyProtection="1">
      <alignment horizontal="right" vertical="center"/>
    </xf>
    <xf numFmtId="166" fontId="13" fillId="0" borderId="0" xfId="0" applyNumberFormat="1" applyFont="1" applyBorder="1" applyAlignment="1" applyProtection="1">
      <alignment horizontal="right" vertical="center"/>
    </xf>
    <xf numFmtId="169" fontId="13" fillId="0" borderId="0" xfId="0" applyNumberFormat="1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wrapText="1"/>
    </xf>
    <xf numFmtId="0" fontId="2" fillId="0" borderId="0" xfId="0" applyFont="1" applyFill="1" applyAlignment="1" applyProtection="1">
      <alignment horizontal="center"/>
    </xf>
    <xf numFmtId="2" fontId="2" fillId="0" borderId="0" xfId="0" applyNumberFormat="1" applyFont="1" applyFill="1" applyAlignment="1" applyProtection="1">
      <alignment horizontal="left"/>
    </xf>
    <xf numFmtId="0" fontId="9" fillId="0" borderId="0" xfId="0" applyFont="1" applyFill="1" applyAlignment="1" applyProtection="1">
      <alignment horizontal="left" vertical="top"/>
    </xf>
    <xf numFmtId="0" fontId="2" fillId="0" borderId="0" xfId="0" applyFont="1" applyFill="1" applyAlignment="1" applyProtection="1">
      <alignment horizontal="left" wrapText="1"/>
    </xf>
    <xf numFmtId="0" fontId="15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4" fontId="13" fillId="0" borderId="0" xfId="1" applyNumberFormat="1" applyFont="1" applyAlignment="1" applyProtection="1">
      <alignment vertical="top" wrapText="1"/>
    </xf>
    <xf numFmtId="168" fontId="21" fillId="0" borderId="0" xfId="0" applyNumberFormat="1" applyFont="1" applyBorder="1" applyAlignment="1" applyProtection="1">
      <alignment horizontal="right" vertical="center"/>
    </xf>
    <xf numFmtId="166" fontId="21" fillId="0" borderId="0" xfId="0" applyNumberFormat="1" applyFont="1" applyBorder="1" applyAlignment="1" applyProtection="1">
      <alignment horizontal="right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2" fontId="2" fillId="3" borderId="9" xfId="0" applyNumberFormat="1" applyFont="1" applyFill="1" applyBorder="1" applyAlignment="1" applyProtection="1">
      <alignment horizontal="center" vertical="center" wrapText="1"/>
    </xf>
    <xf numFmtId="164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165" fontId="2" fillId="3" borderId="11" xfId="0" applyNumberFormat="1" applyFont="1" applyFill="1" applyBorder="1" applyAlignment="1" applyProtection="1">
      <alignment horizontal="center" vertical="center"/>
    </xf>
    <xf numFmtId="165" fontId="2" fillId="3" borderId="12" xfId="0" applyNumberFormat="1" applyFont="1" applyFill="1" applyBorder="1" applyAlignment="1" applyProtection="1">
      <alignment horizontal="center" vertical="center"/>
    </xf>
    <xf numFmtId="165" fontId="2" fillId="3" borderId="12" xfId="0" applyNumberFormat="1" applyFont="1" applyFill="1" applyBorder="1" applyAlignment="1" applyProtection="1">
      <alignment horizontal="center" vertical="center" wrapText="1"/>
    </xf>
    <xf numFmtId="164" fontId="2" fillId="3" borderId="12" xfId="0" applyNumberFormat="1" applyFont="1" applyFill="1" applyBorder="1" applyAlignment="1" applyProtection="1">
      <alignment horizontal="center" vertical="center"/>
    </xf>
    <xf numFmtId="165" fontId="2" fillId="3" borderId="13" xfId="0" applyNumberFormat="1" applyFont="1" applyFill="1" applyBorder="1" applyAlignment="1" applyProtection="1">
      <alignment horizontal="center" vertical="center" wrapText="1"/>
    </xf>
    <xf numFmtId="168" fontId="13" fillId="0" borderId="0" xfId="0" applyNumberFormat="1" applyFont="1" applyAlignment="1" applyProtection="1">
      <alignment horizontal="right" vertical="center"/>
    </xf>
    <xf numFmtId="166" fontId="13" fillId="0" borderId="0" xfId="0" applyNumberFormat="1" applyFont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 wrapText="1"/>
    </xf>
    <xf numFmtId="170" fontId="13" fillId="0" borderId="0" xfId="0" applyNumberFormat="1" applyFont="1" applyAlignment="1" applyProtection="1">
      <alignment horizontal="right" vertical="top"/>
    </xf>
    <xf numFmtId="170" fontId="13" fillId="0" borderId="0" xfId="0" applyNumberFormat="1" applyFont="1" applyAlignment="1" applyProtection="1">
      <alignment horizontal="left" vertical="top"/>
    </xf>
    <xf numFmtId="166" fontId="13" fillId="0" borderId="0" xfId="0" applyNumberFormat="1" applyFont="1" applyAlignment="1" applyProtection="1">
      <alignment vertical="top" wrapText="1"/>
    </xf>
    <xf numFmtId="0" fontId="13" fillId="0" borderId="0" xfId="0" applyFont="1" applyAlignment="1" applyProtection="1">
      <alignment horizontal="left" vertical="top"/>
    </xf>
    <xf numFmtId="170" fontId="9" fillId="0" borderId="0" xfId="0" applyNumberFormat="1" applyFont="1" applyAlignment="1" applyProtection="1">
      <alignment horizontal="left" vertical="top"/>
    </xf>
    <xf numFmtId="0" fontId="9" fillId="0" borderId="0" xfId="0" applyFont="1" applyAlignment="1" applyProtection="1">
      <alignment vertical="top" wrapText="1"/>
    </xf>
    <xf numFmtId="170" fontId="9" fillId="0" borderId="0" xfId="0" applyNumberFormat="1" applyFont="1" applyAlignment="1" applyProtection="1">
      <alignment horizontal="left"/>
    </xf>
    <xf numFmtId="10" fontId="9" fillId="0" borderId="0" xfId="0" applyNumberFormat="1" applyFont="1" applyAlignment="1" applyProtection="1">
      <alignment vertical="top" wrapText="1"/>
    </xf>
    <xf numFmtId="9" fontId="9" fillId="0" borderId="0" xfId="0" applyNumberFormat="1" applyFont="1" applyAlignment="1" applyProtection="1">
      <alignment vertical="top" wrapText="1"/>
    </xf>
    <xf numFmtId="49" fontId="22" fillId="0" borderId="0" xfId="0" applyNumberFormat="1" applyFont="1" applyFill="1" applyBorder="1" applyAlignment="1" applyProtection="1">
      <alignment horizontal="right" vertical="top"/>
    </xf>
    <xf numFmtId="49" fontId="22" fillId="0" borderId="0" xfId="0" applyNumberFormat="1" applyFont="1" applyFill="1" applyBorder="1" applyAlignment="1" applyProtection="1">
      <alignment horizontal="left" vertical="top" wrapText="1"/>
    </xf>
    <xf numFmtId="4" fontId="22" fillId="0" borderId="0" xfId="0" applyNumberFormat="1" applyFont="1" applyFill="1" applyBorder="1" applyAlignment="1" applyProtection="1">
      <alignment horizontal="center"/>
    </xf>
    <xf numFmtId="164" fontId="9" fillId="0" borderId="0" xfId="0" applyNumberFormat="1" applyFont="1" applyAlignment="1" applyProtection="1">
      <alignment horizontal="left"/>
    </xf>
    <xf numFmtId="164" fontId="9" fillId="0" borderId="0" xfId="0" applyNumberFormat="1" applyFont="1" applyAlignment="1" applyProtection="1">
      <alignment horizontal="right"/>
    </xf>
    <xf numFmtId="164" fontId="9" fillId="0" borderId="0" xfId="0" applyNumberFormat="1" applyFont="1" applyAlignment="1" applyProtection="1">
      <alignment horizontal="left" vertical="top"/>
    </xf>
    <xf numFmtId="164" fontId="9" fillId="0" borderId="0" xfId="0" applyNumberFormat="1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top" wrapText="1"/>
    </xf>
    <xf numFmtId="0" fontId="13" fillId="0" borderId="0" xfId="0" applyFont="1" applyFill="1" applyAlignment="1" applyProtection="1">
      <alignment horizontal="left" vertical="top"/>
    </xf>
    <xf numFmtId="0" fontId="1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/>
    </xf>
    <xf numFmtId="2" fontId="4" fillId="0" borderId="0" xfId="0" applyNumberFormat="1" applyFont="1" applyAlignment="1" applyProtection="1">
      <alignment horizontal="left" vertical="top"/>
    </xf>
    <xf numFmtId="164" fontId="4" fillId="0" borderId="0" xfId="0" applyNumberFormat="1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top" wrapText="1"/>
    </xf>
    <xf numFmtId="0" fontId="0" fillId="0" borderId="0" xfId="0" applyFont="1" applyAlignment="1" applyProtection="1">
      <alignment horizontal="left" vertical="top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wrapText="1"/>
    </xf>
    <xf numFmtId="4" fontId="13" fillId="4" borderId="0" xfId="0" applyNumberFormat="1" applyFont="1" applyFill="1" applyBorder="1" applyAlignment="1" applyProtection="1">
      <alignment horizontal="right" wrapText="1"/>
      <protection locked="0"/>
    </xf>
    <xf numFmtId="164" fontId="13" fillId="0" borderId="0" xfId="0" applyNumberFormat="1" applyFont="1" applyProtection="1"/>
    <xf numFmtId="4" fontId="13" fillId="0" borderId="0" xfId="0" applyNumberFormat="1" applyFont="1" applyProtection="1"/>
    <xf numFmtId="3" fontId="16" fillId="0" borderId="0" xfId="0" applyNumberFormat="1" applyFont="1" applyAlignment="1" applyProtection="1">
      <alignment horizontal="right" vertical="top" wrapText="1"/>
    </xf>
    <xf numFmtId="3" fontId="17" fillId="0" borderId="0" xfId="0" applyNumberFormat="1" applyFont="1" applyAlignment="1" applyProtection="1">
      <alignment horizontal="right" vertical="top" wrapText="1"/>
    </xf>
    <xf numFmtId="4" fontId="16" fillId="0" borderId="0" xfId="0" applyNumberFormat="1" applyFont="1" applyAlignment="1" applyProtection="1">
      <alignment vertical="top" wrapText="1"/>
    </xf>
    <xf numFmtId="4" fontId="16" fillId="0" borderId="0" xfId="0" applyNumberFormat="1" applyFont="1" applyAlignment="1" applyProtection="1">
      <alignment horizontal="center"/>
    </xf>
    <xf numFmtId="4" fontId="16" fillId="0" borderId="0" xfId="0" applyNumberFormat="1" applyFont="1" applyBorder="1" applyProtection="1"/>
    <xf numFmtId="3" fontId="16" fillId="0" borderId="0" xfId="0" applyNumberFormat="1" applyFont="1" applyBorder="1" applyProtection="1"/>
    <xf numFmtId="167" fontId="13" fillId="0" borderId="0" xfId="0" applyNumberFormat="1" applyFont="1" applyProtection="1"/>
    <xf numFmtId="4" fontId="17" fillId="0" borderId="0" xfId="0" applyNumberFormat="1" applyFont="1" applyAlignment="1" applyProtection="1">
      <alignment vertical="top" wrapText="1"/>
    </xf>
    <xf numFmtId="4" fontId="17" fillId="0" borderId="0" xfId="0" applyNumberFormat="1" applyFont="1" applyAlignment="1" applyProtection="1">
      <alignment horizontal="center"/>
    </xf>
    <xf numFmtId="4" fontId="17" fillId="0" borderId="0" xfId="0" applyNumberFormat="1" applyFont="1" applyBorder="1" applyProtection="1"/>
    <xf numFmtId="3" fontId="17" fillId="0" borderId="0" xfId="0" applyNumberFormat="1" applyFont="1" applyBorder="1" applyProtection="1"/>
    <xf numFmtId="164" fontId="15" fillId="0" borderId="0" xfId="0" applyNumberFormat="1" applyFont="1" applyProtection="1"/>
    <xf numFmtId="4" fontId="15" fillId="0" borderId="0" xfId="0" applyNumberFormat="1" applyFont="1" applyProtection="1"/>
    <xf numFmtId="3" fontId="15" fillId="0" borderId="0" xfId="0" applyNumberFormat="1" applyFont="1" applyAlignment="1" applyProtection="1">
      <alignment horizontal="right" vertical="top" wrapText="1"/>
    </xf>
    <xf numFmtId="3" fontId="13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 wrapText="1"/>
    </xf>
    <xf numFmtId="4" fontId="15" fillId="0" borderId="0" xfId="0" applyNumberFormat="1" applyFont="1" applyAlignment="1" applyProtection="1">
      <alignment horizontal="center"/>
    </xf>
    <xf numFmtId="3" fontId="15" fillId="0" borderId="0" xfId="0" applyNumberFormat="1" applyFont="1" applyProtection="1"/>
    <xf numFmtId="4" fontId="13" fillId="0" borderId="0" xfId="0" applyNumberFormat="1" applyFont="1" applyAlignment="1" applyProtection="1">
      <alignment horizontal="center"/>
    </xf>
    <xf numFmtId="4" fontId="13" fillId="0" borderId="0" xfId="0" applyNumberFormat="1" applyFont="1" applyAlignment="1" applyProtection="1">
      <alignment vertical="top" wrapText="1"/>
    </xf>
    <xf numFmtId="3" fontId="13" fillId="0" borderId="0" xfId="0" applyNumberFormat="1" applyFont="1" applyProtection="1"/>
    <xf numFmtId="3" fontId="13" fillId="0" borderId="0" xfId="0" applyNumberFormat="1" applyFont="1" applyAlignment="1" applyProtection="1">
      <alignment vertical="top" wrapText="1"/>
    </xf>
    <xf numFmtId="0" fontId="13" fillId="3" borderId="9" xfId="0" applyFont="1" applyFill="1" applyBorder="1" applyAlignment="1" applyProtection="1">
      <alignment horizontal="center" vertical="center" wrapText="1"/>
    </xf>
    <xf numFmtId="3" fontId="13" fillId="0" borderId="0" xfId="0" applyNumberFormat="1" applyFont="1" applyBorder="1" applyAlignment="1" applyProtection="1">
      <alignment horizontal="center" vertical="top" wrapText="1"/>
    </xf>
    <xf numFmtId="4" fontId="13" fillId="0" borderId="0" xfId="0" applyNumberFormat="1" applyFont="1" applyBorder="1" applyAlignment="1" applyProtection="1">
      <alignment horizontal="center" vertical="top" wrapText="1"/>
    </xf>
    <xf numFmtId="4" fontId="13" fillId="0" borderId="0" xfId="0" applyNumberFormat="1" applyFont="1" applyBorder="1" applyAlignment="1" applyProtection="1">
      <alignment horizontal="center"/>
    </xf>
    <xf numFmtId="164" fontId="13" fillId="0" borderId="0" xfId="0" applyNumberFormat="1" applyFont="1" applyBorder="1" applyAlignment="1" applyProtection="1">
      <alignment horizontal="center"/>
    </xf>
    <xf numFmtId="4" fontId="13" fillId="0" borderId="0" xfId="0" applyNumberFormat="1" applyFont="1" applyAlignment="1" applyProtection="1"/>
    <xf numFmtId="164" fontId="13" fillId="0" borderId="0" xfId="0" applyNumberFormat="1" applyFont="1" applyAlignment="1" applyProtection="1">
      <alignment vertical="top"/>
    </xf>
    <xf numFmtId="170" fontId="13" fillId="0" borderId="0" xfId="0" applyNumberFormat="1" applyFont="1" applyAlignment="1" applyProtection="1">
      <alignment vertical="top"/>
    </xf>
    <xf numFmtId="0" fontId="13" fillId="0" borderId="0" xfId="0" applyFont="1" applyAlignment="1" applyProtection="1">
      <alignment vertical="top" wrapText="1"/>
    </xf>
    <xf numFmtId="164" fontId="13" fillId="0" borderId="0" xfId="0" applyNumberFormat="1" applyFont="1" applyAlignment="1" applyProtection="1"/>
    <xf numFmtId="170" fontId="13" fillId="0" borderId="0" xfId="0" applyNumberFormat="1" applyFont="1" applyAlignment="1" applyProtection="1"/>
    <xf numFmtId="3" fontId="13" fillId="0" borderId="0" xfId="0" applyNumberFormat="1" applyFont="1" applyFill="1" applyAlignment="1" applyProtection="1">
      <alignment horizontal="right" vertical="top" wrapText="1"/>
    </xf>
    <xf numFmtId="4" fontId="13" fillId="0" borderId="0" xfId="0" applyNumberFormat="1" applyFont="1" applyFill="1" applyAlignment="1" applyProtection="1">
      <alignment vertical="top" wrapText="1"/>
    </xf>
    <xf numFmtId="4" fontId="13" fillId="0" borderId="0" xfId="0" applyNumberFormat="1" applyFont="1" applyFill="1" applyAlignment="1" applyProtection="1">
      <alignment horizontal="center"/>
    </xf>
    <xf numFmtId="4" fontId="13" fillId="0" borderId="0" xfId="0" applyNumberFormat="1" applyFont="1" applyFill="1" applyAlignment="1" applyProtection="1"/>
    <xf numFmtId="164" fontId="13" fillId="0" borderId="0" xfId="0" applyNumberFormat="1" applyFont="1" applyFill="1" applyAlignment="1" applyProtection="1"/>
    <xf numFmtId="170" fontId="13" fillId="0" borderId="0" xfId="0" applyNumberFormat="1" applyFont="1" applyFill="1" applyAlignment="1" applyProtection="1"/>
    <xf numFmtId="170" fontId="13" fillId="0" borderId="0" xfId="0" applyNumberFormat="1" applyFont="1" applyProtection="1"/>
    <xf numFmtId="0" fontId="13" fillId="0" borderId="0" xfId="0" applyFont="1" applyAlignment="1" applyProtection="1">
      <alignment horizontal="center"/>
    </xf>
    <xf numFmtId="4" fontId="13" fillId="0" borderId="0" xfId="0" applyNumberFormat="1" applyFont="1" applyAlignment="1" applyProtection="1">
      <alignment horizontal="right" vertical="top"/>
    </xf>
    <xf numFmtId="4" fontId="13" fillId="0" borderId="0" xfId="0" applyNumberFormat="1" applyFont="1" applyAlignment="1" applyProtection="1">
      <alignment vertical="top"/>
    </xf>
    <xf numFmtId="164" fontId="13" fillId="0" borderId="0" xfId="0" applyNumberFormat="1" applyFont="1" applyAlignment="1" applyProtection="1">
      <alignment horizontal="center" wrapText="1"/>
    </xf>
    <xf numFmtId="170" fontId="13" fillId="0" borderId="0" xfId="0" applyNumberFormat="1" applyFont="1" applyAlignment="1" applyProtection="1">
      <alignment horizontal="center" wrapText="1"/>
    </xf>
    <xf numFmtId="0" fontId="13" fillId="0" borderId="0" xfId="0" applyFont="1" applyFill="1" applyAlignment="1" applyProtection="1">
      <alignment vertical="top" wrapText="1"/>
    </xf>
    <xf numFmtId="0" fontId="13" fillId="0" borderId="0" xfId="0" applyFont="1" applyBorder="1" applyAlignment="1" applyProtection="1">
      <alignment horizontal="left" vertical="top" wrapText="1"/>
    </xf>
    <xf numFmtId="4" fontId="13" fillId="0" borderId="0" xfId="0" applyNumberFormat="1" applyFont="1" applyBorder="1" applyAlignment="1" applyProtection="1">
      <alignment vertical="center" wrapText="1"/>
    </xf>
    <xf numFmtId="3" fontId="13" fillId="0" borderId="0" xfId="0" applyNumberFormat="1" applyFont="1" applyAlignment="1" applyProtection="1">
      <alignment horizontal="left" vertical="top" wrapText="1"/>
    </xf>
    <xf numFmtId="4" fontId="13" fillId="0" borderId="0" xfId="0" applyNumberFormat="1" applyFont="1" applyAlignment="1" applyProtection="1">
      <alignment horizontal="left" vertical="top" wrapText="1"/>
    </xf>
    <xf numFmtId="4" fontId="13" fillId="0" borderId="0" xfId="0" applyNumberFormat="1" applyFont="1" applyAlignment="1" applyProtection="1">
      <alignment horizontal="center" vertical="center"/>
    </xf>
    <xf numFmtId="4" fontId="13" fillId="0" borderId="0" xfId="0" applyNumberFormat="1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left" vertical="center"/>
    </xf>
    <xf numFmtId="3" fontId="13" fillId="0" borderId="0" xfId="0" applyNumberFormat="1" applyFont="1" applyBorder="1" applyAlignment="1" applyProtection="1">
      <alignment horizontal="right" vertical="top" wrapText="1"/>
    </xf>
    <xf numFmtId="4" fontId="13" fillId="0" borderId="0" xfId="0" applyNumberFormat="1" applyFont="1" applyFill="1" applyBorder="1" applyAlignment="1" applyProtection="1">
      <alignment horizontal="right" wrapText="1"/>
    </xf>
    <xf numFmtId="164" fontId="13" fillId="0" borderId="0" xfId="0" applyNumberFormat="1" applyFont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left" vertical="top" wrapText="1"/>
    </xf>
    <xf numFmtId="4" fontId="13" fillId="0" borderId="0" xfId="0" applyNumberFormat="1" applyFont="1" applyBorder="1" applyAlignment="1" applyProtection="1">
      <alignment horizontal="right"/>
    </xf>
    <xf numFmtId="4" fontId="13" fillId="0" borderId="0" xfId="0" applyNumberFormat="1" applyFont="1" applyAlignment="1" applyProtection="1">
      <alignment horizontal="right"/>
    </xf>
    <xf numFmtId="0" fontId="23" fillId="0" borderId="0" xfId="0" applyFont="1" applyBorder="1" applyAlignment="1" applyProtection="1">
      <alignment horizontal="left" vertical="top" wrapText="1"/>
    </xf>
    <xf numFmtId="0" fontId="13" fillId="0" borderId="0" xfId="0" applyFont="1" applyFill="1" applyAlignment="1" applyProtection="1">
      <alignment horizontal="left" vertical="top" wrapText="1"/>
    </xf>
    <xf numFmtId="0" fontId="13" fillId="0" borderId="0" xfId="0" applyFont="1" applyFill="1" applyBorder="1" applyAlignment="1" applyProtection="1">
      <alignment horizontal="justify" vertical="top" wrapText="1"/>
    </xf>
    <xf numFmtId="3" fontId="13" fillId="0" borderId="0" xfId="0" applyNumberFormat="1" applyFont="1" applyAlignment="1" applyProtection="1"/>
    <xf numFmtId="164" fontId="13" fillId="0" borderId="0" xfId="0" applyNumberFormat="1" applyFont="1" applyAlignment="1" applyProtection="1">
      <alignment horizontal="right" vertical="top"/>
    </xf>
    <xf numFmtId="164" fontId="13" fillId="0" borderId="0" xfId="0" applyNumberFormat="1" applyFont="1" applyFill="1" applyAlignment="1" applyProtection="1">
      <alignment vertical="top"/>
    </xf>
    <xf numFmtId="4" fontId="13" fillId="0" borderId="0" xfId="0" applyNumberFormat="1" applyFont="1" applyFill="1" applyAlignment="1" applyProtection="1">
      <alignment vertical="top"/>
    </xf>
    <xf numFmtId="3" fontId="13" fillId="0" borderId="0" xfId="0" applyNumberFormat="1" applyFont="1" applyBorder="1" applyAlignment="1" applyProtection="1">
      <alignment horizontal="center" vertical="top" wrapText="1"/>
      <protection locked="0"/>
    </xf>
    <xf numFmtId="3" fontId="13" fillId="0" borderId="0" xfId="0" applyNumberFormat="1" applyFont="1" applyAlignment="1" applyProtection="1">
      <alignment horizontal="right" vertical="top" wrapText="1"/>
      <protection locked="0"/>
    </xf>
    <xf numFmtId="3" fontId="13" fillId="0" borderId="0" xfId="0" applyNumberFormat="1" applyFont="1" applyFill="1" applyAlignment="1" applyProtection="1">
      <alignment horizontal="right" vertical="top" wrapText="1"/>
      <protection locked="0"/>
    </xf>
    <xf numFmtId="3" fontId="13" fillId="0" borderId="0" xfId="0" applyNumberFormat="1" applyFont="1" applyBorder="1" applyAlignment="1" applyProtection="1">
      <alignment horizontal="right" vertical="top" wrapText="1"/>
      <protection locked="0"/>
    </xf>
    <xf numFmtId="0" fontId="9" fillId="0" borderId="0" xfId="0" applyFont="1" applyAlignment="1" applyProtection="1">
      <alignment horizontal="left" vertical="top"/>
      <protection locked="0"/>
    </xf>
    <xf numFmtId="4" fontId="13" fillId="0" borderId="0" xfId="0" applyNumberFormat="1" applyFont="1" applyBorder="1" applyAlignment="1" applyProtection="1">
      <alignment horizontal="center"/>
      <protection locked="0"/>
    </xf>
    <xf numFmtId="4" fontId="13" fillId="0" borderId="0" xfId="0" applyNumberFormat="1" applyFont="1" applyProtection="1">
      <protection locked="0"/>
    </xf>
    <xf numFmtId="4" fontId="13" fillId="4" borderId="0" xfId="0" applyNumberFormat="1" applyFont="1" applyFill="1" applyProtection="1">
      <protection locked="0"/>
    </xf>
    <xf numFmtId="4" fontId="13" fillId="4" borderId="0" xfId="0" applyNumberFormat="1" applyFont="1" applyFill="1" applyAlignment="1" applyProtection="1">
      <protection locked="0"/>
    </xf>
    <xf numFmtId="4" fontId="13" fillId="4" borderId="0" xfId="0" applyNumberFormat="1" applyFont="1" applyFill="1" applyAlignment="1" applyProtection="1">
      <alignment horizontal="left" vertical="center"/>
      <protection locked="0"/>
    </xf>
    <xf numFmtId="4" fontId="13" fillId="4" borderId="0" xfId="0" applyNumberFormat="1" applyFont="1" applyFill="1" applyAlignment="1" applyProtection="1">
      <alignment horizontal="right"/>
      <protection locked="0"/>
    </xf>
    <xf numFmtId="0" fontId="4" fillId="4" borderId="0" xfId="0" applyFont="1" applyFill="1" applyAlignment="1" applyProtection="1">
      <alignment horizontal="left" vertical="top"/>
      <protection locked="0"/>
    </xf>
    <xf numFmtId="4" fontId="13" fillId="0" borderId="0" xfId="0" applyNumberFormat="1" applyFont="1" applyFill="1" applyAlignment="1" applyProtection="1">
      <protection locked="0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wrapText="1"/>
    </xf>
    <xf numFmtId="0" fontId="0" fillId="0" borderId="0" xfId="0" applyAlignment="1" applyProtection="1">
      <alignment horizontal="left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1" xfId="0" applyBorder="1" applyAlignment="1" applyProtection="1"/>
    <xf numFmtId="0" fontId="4" fillId="0" borderId="1" xfId="0" applyFont="1" applyBorder="1" applyAlignment="1" applyProtection="1">
      <alignment horizontal="left" vertical="center"/>
    </xf>
    <xf numFmtId="2" fontId="11" fillId="0" borderId="0" xfId="0" applyNumberFormat="1" applyFont="1" applyFill="1" applyBorder="1" applyAlignment="1" applyProtection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6"/>
  <sheetViews>
    <sheetView tabSelected="1" topLeftCell="A77" workbookViewId="0">
      <selection activeCell="J108" sqref="J108"/>
    </sheetView>
  </sheetViews>
  <sheetFormatPr defaultColWidth="9.109375" defaultRowHeight="14.4"/>
  <cols>
    <col min="1" max="1" width="4.88671875" style="7" customWidth="1"/>
    <col min="2" max="2" width="12.6640625" style="7" customWidth="1"/>
    <col min="3" max="3" width="45.5546875" style="95" customWidth="1"/>
    <col min="4" max="4" width="5.44140625" style="96" customWidth="1"/>
    <col min="5" max="5" width="9" style="97" customWidth="1"/>
    <col min="6" max="6" width="10" style="7" customWidth="1"/>
    <col min="7" max="7" width="13" style="7" customWidth="1"/>
    <col min="8" max="8" width="7.6640625" style="98" customWidth="1"/>
    <col min="9" max="11" width="7.6640625" style="7" customWidth="1"/>
    <col min="12" max="12" width="13.6640625" style="99" customWidth="1"/>
    <col min="13" max="13" width="9" style="100" customWidth="1"/>
    <col min="14" max="256" width="9.109375" style="100"/>
    <col min="257" max="257" width="4.88671875" style="100" customWidth="1"/>
    <col min="258" max="258" width="12.6640625" style="100" customWidth="1"/>
    <col min="259" max="259" width="45.5546875" style="100" customWidth="1"/>
    <col min="260" max="260" width="5.44140625" style="100" customWidth="1"/>
    <col min="261" max="261" width="9" style="100" customWidth="1"/>
    <col min="262" max="262" width="10" style="100" customWidth="1"/>
    <col min="263" max="263" width="13" style="100" customWidth="1"/>
    <col min="264" max="267" width="7.6640625" style="100" customWidth="1"/>
    <col min="268" max="268" width="13.6640625" style="100" customWidth="1"/>
    <col min="269" max="269" width="9" style="100" customWidth="1"/>
    <col min="270" max="512" width="9.109375" style="100"/>
    <col min="513" max="513" width="4.88671875" style="100" customWidth="1"/>
    <col min="514" max="514" width="12.6640625" style="100" customWidth="1"/>
    <col min="515" max="515" width="45.5546875" style="100" customWidth="1"/>
    <col min="516" max="516" width="5.44140625" style="100" customWidth="1"/>
    <col min="517" max="517" width="9" style="100" customWidth="1"/>
    <col min="518" max="518" width="10" style="100" customWidth="1"/>
    <col min="519" max="519" width="13" style="100" customWidth="1"/>
    <col min="520" max="523" width="7.6640625" style="100" customWidth="1"/>
    <col min="524" max="524" width="13.6640625" style="100" customWidth="1"/>
    <col min="525" max="525" width="9" style="100" customWidth="1"/>
    <col min="526" max="768" width="9.109375" style="100"/>
    <col min="769" max="769" width="4.88671875" style="100" customWidth="1"/>
    <col min="770" max="770" width="12.6640625" style="100" customWidth="1"/>
    <col min="771" max="771" width="45.5546875" style="100" customWidth="1"/>
    <col min="772" max="772" width="5.44140625" style="100" customWidth="1"/>
    <col min="773" max="773" width="9" style="100" customWidth="1"/>
    <col min="774" max="774" width="10" style="100" customWidth="1"/>
    <col min="775" max="775" width="13" style="100" customWidth="1"/>
    <col min="776" max="779" width="7.6640625" style="100" customWidth="1"/>
    <col min="780" max="780" width="13.6640625" style="100" customWidth="1"/>
    <col min="781" max="781" width="9" style="100" customWidth="1"/>
    <col min="782" max="1024" width="9.109375" style="100"/>
    <col min="1025" max="1025" width="4.88671875" style="100" customWidth="1"/>
    <col min="1026" max="1026" width="12.6640625" style="100" customWidth="1"/>
    <col min="1027" max="1027" width="45.5546875" style="100" customWidth="1"/>
    <col min="1028" max="1028" width="5.44140625" style="100" customWidth="1"/>
    <col min="1029" max="1029" width="9" style="100" customWidth="1"/>
    <col min="1030" max="1030" width="10" style="100" customWidth="1"/>
    <col min="1031" max="1031" width="13" style="100" customWidth="1"/>
    <col min="1032" max="1035" width="7.6640625" style="100" customWidth="1"/>
    <col min="1036" max="1036" width="13.6640625" style="100" customWidth="1"/>
    <col min="1037" max="1037" width="9" style="100" customWidth="1"/>
    <col min="1038" max="1280" width="9.109375" style="100"/>
    <col min="1281" max="1281" width="4.88671875" style="100" customWidth="1"/>
    <col min="1282" max="1282" width="12.6640625" style="100" customWidth="1"/>
    <col min="1283" max="1283" width="45.5546875" style="100" customWidth="1"/>
    <col min="1284" max="1284" width="5.44140625" style="100" customWidth="1"/>
    <col min="1285" max="1285" width="9" style="100" customWidth="1"/>
    <col min="1286" max="1286" width="10" style="100" customWidth="1"/>
    <col min="1287" max="1287" width="13" style="100" customWidth="1"/>
    <col min="1288" max="1291" width="7.6640625" style="100" customWidth="1"/>
    <col min="1292" max="1292" width="13.6640625" style="100" customWidth="1"/>
    <col min="1293" max="1293" width="9" style="100" customWidth="1"/>
    <col min="1294" max="1536" width="9.109375" style="100"/>
    <col min="1537" max="1537" width="4.88671875" style="100" customWidth="1"/>
    <col min="1538" max="1538" width="12.6640625" style="100" customWidth="1"/>
    <col min="1539" max="1539" width="45.5546875" style="100" customWidth="1"/>
    <col min="1540" max="1540" width="5.44140625" style="100" customWidth="1"/>
    <col min="1541" max="1541" width="9" style="100" customWidth="1"/>
    <col min="1542" max="1542" width="10" style="100" customWidth="1"/>
    <col min="1543" max="1543" width="13" style="100" customWidth="1"/>
    <col min="1544" max="1547" width="7.6640625" style="100" customWidth="1"/>
    <col min="1548" max="1548" width="13.6640625" style="100" customWidth="1"/>
    <col min="1549" max="1549" width="9" style="100" customWidth="1"/>
    <col min="1550" max="1792" width="9.109375" style="100"/>
    <col min="1793" max="1793" width="4.88671875" style="100" customWidth="1"/>
    <col min="1794" max="1794" width="12.6640625" style="100" customWidth="1"/>
    <col min="1795" max="1795" width="45.5546875" style="100" customWidth="1"/>
    <col min="1796" max="1796" width="5.44140625" style="100" customWidth="1"/>
    <col min="1797" max="1797" width="9" style="100" customWidth="1"/>
    <col min="1798" max="1798" width="10" style="100" customWidth="1"/>
    <col min="1799" max="1799" width="13" style="100" customWidth="1"/>
    <col min="1800" max="1803" width="7.6640625" style="100" customWidth="1"/>
    <col min="1804" max="1804" width="13.6640625" style="100" customWidth="1"/>
    <col min="1805" max="1805" width="9" style="100" customWidth="1"/>
    <col min="1806" max="2048" width="9.109375" style="100"/>
    <col min="2049" max="2049" width="4.88671875" style="100" customWidth="1"/>
    <col min="2050" max="2050" width="12.6640625" style="100" customWidth="1"/>
    <col min="2051" max="2051" width="45.5546875" style="100" customWidth="1"/>
    <col min="2052" max="2052" width="5.44140625" style="100" customWidth="1"/>
    <col min="2053" max="2053" width="9" style="100" customWidth="1"/>
    <col min="2054" max="2054" width="10" style="100" customWidth="1"/>
    <col min="2055" max="2055" width="13" style="100" customWidth="1"/>
    <col min="2056" max="2059" width="7.6640625" style="100" customWidth="1"/>
    <col min="2060" max="2060" width="13.6640625" style="100" customWidth="1"/>
    <col min="2061" max="2061" width="9" style="100" customWidth="1"/>
    <col min="2062" max="2304" width="9.109375" style="100"/>
    <col min="2305" max="2305" width="4.88671875" style="100" customWidth="1"/>
    <col min="2306" max="2306" width="12.6640625" style="100" customWidth="1"/>
    <col min="2307" max="2307" width="45.5546875" style="100" customWidth="1"/>
    <col min="2308" max="2308" width="5.44140625" style="100" customWidth="1"/>
    <col min="2309" max="2309" width="9" style="100" customWidth="1"/>
    <col min="2310" max="2310" width="10" style="100" customWidth="1"/>
    <col min="2311" max="2311" width="13" style="100" customWidth="1"/>
    <col min="2312" max="2315" width="7.6640625" style="100" customWidth="1"/>
    <col min="2316" max="2316" width="13.6640625" style="100" customWidth="1"/>
    <col min="2317" max="2317" width="9" style="100" customWidth="1"/>
    <col min="2318" max="2560" width="9.109375" style="100"/>
    <col min="2561" max="2561" width="4.88671875" style="100" customWidth="1"/>
    <col min="2562" max="2562" width="12.6640625" style="100" customWidth="1"/>
    <col min="2563" max="2563" width="45.5546875" style="100" customWidth="1"/>
    <col min="2564" max="2564" width="5.44140625" style="100" customWidth="1"/>
    <col min="2565" max="2565" width="9" style="100" customWidth="1"/>
    <col min="2566" max="2566" width="10" style="100" customWidth="1"/>
    <col min="2567" max="2567" width="13" style="100" customWidth="1"/>
    <col min="2568" max="2571" width="7.6640625" style="100" customWidth="1"/>
    <col min="2572" max="2572" width="13.6640625" style="100" customWidth="1"/>
    <col min="2573" max="2573" width="9" style="100" customWidth="1"/>
    <col min="2574" max="2816" width="9.109375" style="100"/>
    <col min="2817" max="2817" width="4.88671875" style="100" customWidth="1"/>
    <col min="2818" max="2818" width="12.6640625" style="100" customWidth="1"/>
    <col min="2819" max="2819" width="45.5546875" style="100" customWidth="1"/>
    <col min="2820" max="2820" width="5.44140625" style="100" customWidth="1"/>
    <col min="2821" max="2821" width="9" style="100" customWidth="1"/>
    <col min="2822" max="2822" width="10" style="100" customWidth="1"/>
    <col min="2823" max="2823" width="13" style="100" customWidth="1"/>
    <col min="2824" max="2827" width="7.6640625" style="100" customWidth="1"/>
    <col min="2828" max="2828" width="13.6640625" style="100" customWidth="1"/>
    <col min="2829" max="2829" width="9" style="100" customWidth="1"/>
    <col min="2830" max="3072" width="9.109375" style="100"/>
    <col min="3073" max="3073" width="4.88671875" style="100" customWidth="1"/>
    <col min="3074" max="3074" width="12.6640625" style="100" customWidth="1"/>
    <col min="3075" max="3075" width="45.5546875" style="100" customWidth="1"/>
    <col min="3076" max="3076" width="5.44140625" style="100" customWidth="1"/>
    <col min="3077" max="3077" width="9" style="100" customWidth="1"/>
    <col min="3078" max="3078" width="10" style="100" customWidth="1"/>
    <col min="3079" max="3079" width="13" style="100" customWidth="1"/>
    <col min="3080" max="3083" width="7.6640625" style="100" customWidth="1"/>
    <col min="3084" max="3084" width="13.6640625" style="100" customWidth="1"/>
    <col min="3085" max="3085" width="9" style="100" customWidth="1"/>
    <col min="3086" max="3328" width="9.109375" style="100"/>
    <col min="3329" max="3329" width="4.88671875" style="100" customWidth="1"/>
    <col min="3330" max="3330" width="12.6640625" style="100" customWidth="1"/>
    <col min="3331" max="3331" width="45.5546875" style="100" customWidth="1"/>
    <col min="3332" max="3332" width="5.44140625" style="100" customWidth="1"/>
    <col min="3333" max="3333" width="9" style="100" customWidth="1"/>
    <col min="3334" max="3334" width="10" style="100" customWidth="1"/>
    <col min="3335" max="3335" width="13" style="100" customWidth="1"/>
    <col min="3336" max="3339" width="7.6640625" style="100" customWidth="1"/>
    <col min="3340" max="3340" width="13.6640625" style="100" customWidth="1"/>
    <col min="3341" max="3341" width="9" style="100" customWidth="1"/>
    <col min="3342" max="3584" width="9.109375" style="100"/>
    <col min="3585" max="3585" width="4.88671875" style="100" customWidth="1"/>
    <col min="3586" max="3586" width="12.6640625" style="100" customWidth="1"/>
    <col min="3587" max="3587" width="45.5546875" style="100" customWidth="1"/>
    <col min="3588" max="3588" width="5.44140625" style="100" customWidth="1"/>
    <col min="3589" max="3589" width="9" style="100" customWidth="1"/>
    <col min="3590" max="3590" width="10" style="100" customWidth="1"/>
    <col min="3591" max="3591" width="13" style="100" customWidth="1"/>
    <col min="3592" max="3595" width="7.6640625" style="100" customWidth="1"/>
    <col min="3596" max="3596" width="13.6640625" style="100" customWidth="1"/>
    <col min="3597" max="3597" width="9" style="100" customWidth="1"/>
    <col min="3598" max="3840" width="9.109375" style="100"/>
    <col min="3841" max="3841" width="4.88671875" style="100" customWidth="1"/>
    <col min="3842" max="3842" width="12.6640625" style="100" customWidth="1"/>
    <col min="3843" max="3843" width="45.5546875" style="100" customWidth="1"/>
    <col min="3844" max="3844" width="5.44140625" style="100" customWidth="1"/>
    <col min="3845" max="3845" width="9" style="100" customWidth="1"/>
    <col min="3846" max="3846" width="10" style="100" customWidth="1"/>
    <col min="3847" max="3847" width="13" style="100" customWidth="1"/>
    <col min="3848" max="3851" width="7.6640625" style="100" customWidth="1"/>
    <col min="3852" max="3852" width="13.6640625" style="100" customWidth="1"/>
    <col min="3853" max="3853" width="9" style="100" customWidth="1"/>
    <col min="3854" max="4096" width="9.109375" style="100"/>
    <col min="4097" max="4097" width="4.88671875" style="100" customWidth="1"/>
    <col min="4098" max="4098" width="12.6640625" style="100" customWidth="1"/>
    <col min="4099" max="4099" width="45.5546875" style="100" customWidth="1"/>
    <col min="4100" max="4100" width="5.44140625" style="100" customWidth="1"/>
    <col min="4101" max="4101" width="9" style="100" customWidth="1"/>
    <col min="4102" max="4102" width="10" style="100" customWidth="1"/>
    <col min="4103" max="4103" width="13" style="100" customWidth="1"/>
    <col min="4104" max="4107" width="7.6640625" style="100" customWidth="1"/>
    <col min="4108" max="4108" width="13.6640625" style="100" customWidth="1"/>
    <col min="4109" max="4109" width="9" style="100" customWidth="1"/>
    <col min="4110" max="4352" width="9.109375" style="100"/>
    <col min="4353" max="4353" width="4.88671875" style="100" customWidth="1"/>
    <col min="4354" max="4354" width="12.6640625" style="100" customWidth="1"/>
    <col min="4355" max="4355" width="45.5546875" style="100" customWidth="1"/>
    <col min="4356" max="4356" width="5.44140625" style="100" customWidth="1"/>
    <col min="4357" max="4357" width="9" style="100" customWidth="1"/>
    <col min="4358" max="4358" width="10" style="100" customWidth="1"/>
    <col min="4359" max="4359" width="13" style="100" customWidth="1"/>
    <col min="4360" max="4363" width="7.6640625" style="100" customWidth="1"/>
    <col min="4364" max="4364" width="13.6640625" style="100" customWidth="1"/>
    <col min="4365" max="4365" width="9" style="100" customWidth="1"/>
    <col min="4366" max="4608" width="9.109375" style="100"/>
    <col min="4609" max="4609" width="4.88671875" style="100" customWidth="1"/>
    <col min="4610" max="4610" width="12.6640625" style="100" customWidth="1"/>
    <col min="4611" max="4611" width="45.5546875" style="100" customWidth="1"/>
    <col min="4612" max="4612" width="5.44140625" style="100" customWidth="1"/>
    <col min="4613" max="4613" width="9" style="100" customWidth="1"/>
    <col min="4614" max="4614" width="10" style="100" customWidth="1"/>
    <col min="4615" max="4615" width="13" style="100" customWidth="1"/>
    <col min="4616" max="4619" width="7.6640625" style="100" customWidth="1"/>
    <col min="4620" max="4620" width="13.6640625" style="100" customWidth="1"/>
    <col min="4621" max="4621" width="9" style="100" customWidth="1"/>
    <col min="4622" max="4864" width="9.109375" style="100"/>
    <col min="4865" max="4865" width="4.88671875" style="100" customWidth="1"/>
    <col min="4866" max="4866" width="12.6640625" style="100" customWidth="1"/>
    <col min="4867" max="4867" width="45.5546875" style="100" customWidth="1"/>
    <col min="4868" max="4868" width="5.44140625" style="100" customWidth="1"/>
    <col min="4869" max="4869" width="9" style="100" customWidth="1"/>
    <col min="4870" max="4870" width="10" style="100" customWidth="1"/>
    <col min="4871" max="4871" width="13" style="100" customWidth="1"/>
    <col min="4872" max="4875" width="7.6640625" style="100" customWidth="1"/>
    <col min="4876" max="4876" width="13.6640625" style="100" customWidth="1"/>
    <col min="4877" max="4877" width="9" style="100" customWidth="1"/>
    <col min="4878" max="5120" width="9.109375" style="100"/>
    <col min="5121" max="5121" width="4.88671875" style="100" customWidth="1"/>
    <col min="5122" max="5122" width="12.6640625" style="100" customWidth="1"/>
    <col min="5123" max="5123" width="45.5546875" style="100" customWidth="1"/>
    <col min="5124" max="5124" width="5.44140625" style="100" customWidth="1"/>
    <col min="5125" max="5125" width="9" style="100" customWidth="1"/>
    <col min="5126" max="5126" width="10" style="100" customWidth="1"/>
    <col min="5127" max="5127" width="13" style="100" customWidth="1"/>
    <col min="5128" max="5131" width="7.6640625" style="100" customWidth="1"/>
    <col min="5132" max="5132" width="13.6640625" style="100" customWidth="1"/>
    <col min="5133" max="5133" width="9" style="100" customWidth="1"/>
    <col min="5134" max="5376" width="9.109375" style="100"/>
    <col min="5377" max="5377" width="4.88671875" style="100" customWidth="1"/>
    <col min="5378" max="5378" width="12.6640625" style="100" customWidth="1"/>
    <col min="5379" max="5379" width="45.5546875" style="100" customWidth="1"/>
    <col min="5380" max="5380" width="5.44140625" style="100" customWidth="1"/>
    <col min="5381" max="5381" width="9" style="100" customWidth="1"/>
    <col min="5382" max="5382" width="10" style="100" customWidth="1"/>
    <col min="5383" max="5383" width="13" style="100" customWidth="1"/>
    <col min="5384" max="5387" width="7.6640625" style="100" customWidth="1"/>
    <col min="5388" max="5388" width="13.6640625" style="100" customWidth="1"/>
    <col min="5389" max="5389" width="9" style="100" customWidth="1"/>
    <col min="5390" max="5632" width="9.109375" style="100"/>
    <col min="5633" max="5633" width="4.88671875" style="100" customWidth="1"/>
    <col min="5634" max="5634" width="12.6640625" style="100" customWidth="1"/>
    <col min="5635" max="5635" width="45.5546875" style="100" customWidth="1"/>
    <col min="5636" max="5636" width="5.44140625" style="100" customWidth="1"/>
    <col min="5637" max="5637" width="9" style="100" customWidth="1"/>
    <col min="5638" max="5638" width="10" style="100" customWidth="1"/>
    <col min="5639" max="5639" width="13" style="100" customWidth="1"/>
    <col min="5640" max="5643" width="7.6640625" style="100" customWidth="1"/>
    <col min="5644" max="5644" width="13.6640625" style="100" customWidth="1"/>
    <col min="5645" max="5645" width="9" style="100" customWidth="1"/>
    <col min="5646" max="5888" width="9.109375" style="100"/>
    <col min="5889" max="5889" width="4.88671875" style="100" customWidth="1"/>
    <col min="5890" max="5890" width="12.6640625" style="100" customWidth="1"/>
    <col min="5891" max="5891" width="45.5546875" style="100" customWidth="1"/>
    <col min="5892" max="5892" width="5.44140625" style="100" customWidth="1"/>
    <col min="5893" max="5893" width="9" style="100" customWidth="1"/>
    <col min="5894" max="5894" width="10" style="100" customWidth="1"/>
    <col min="5895" max="5895" width="13" style="100" customWidth="1"/>
    <col min="5896" max="5899" width="7.6640625" style="100" customWidth="1"/>
    <col min="5900" max="5900" width="13.6640625" style="100" customWidth="1"/>
    <col min="5901" max="5901" width="9" style="100" customWidth="1"/>
    <col min="5902" max="6144" width="9.109375" style="100"/>
    <col min="6145" max="6145" width="4.88671875" style="100" customWidth="1"/>
    <col min="6146" max="6146" width="12.6640625" style="100" customWidth="1"/>
    <col min="6147" max="6147" width="45.5546875" style="100" customWidth="1"/>
    <col min="6148" max="6148" width="5.44140625" style="100" customWidth="1"/>
    <col min="6149" max="6149" width="9" style="100" customWidth="1"/>
    <col min="6150" max="6150" width="10" style="100" customWidth="1"/>
    <col min="6151" max="6151" width="13" style="100" customWidth="1"/>
    <col min="6152" max="6155" width="7.6640625" style="100" customWidth="1"/>
    <col min="6156" max="6156" width="13.6640625" style="100" customWidth="1"/>
    <col min="6157" max="6157" width="9" style="100" customWidth="1"/>
    <col min="6158" max="6400" width="9.109375" style="100"/>
    <col min="6401" max="6401" width="4.88671875" style="100" customWidth="1"/>
    <col min="6402" max="6402" width="12.6640625" style="100" customWidth="1"/>
    <col min="6403" max="6403" width="45.5546875" style="100" customWidth="1"/>
    <col min="6404" max="6404" width="5.44140625" style="100" customWidth="1"/>
    <col min="6405" max="6405" width="9" style="100" customWidth="1"/>
    <col min="6406" max="6406" width="10" style="100" customWidth="1"/>
    <col min="6407" max="6407" width="13" style="100" customWidth="1"/>
    <col min="6408" max="6411" width="7.6640625" style="100" customWidth="1"/>
    <col min="6412" max="6412" width="13.6640625" style="100" customWidth="1"/>
    <col min="6413" max="6413" width="9" style="100" customWidth="1"/>
    <col min="6414" max="6656" width="9.109375" style="100"/>
    <col min="6657" max="6657" width="4.88671875" style="100" customWidth="1"/>
    <col min="6658" max="6658" width="12.6640625" style="100" customWidth="1"/>
    <col min="6659" max="6659" width="45.5546875" style="100" customWidth="1"/>
    <col min="6660" max="6660" width="5.44140625" style="100" customWidth="1"/>
    <col min="6661" max="6661" width="9" style="100" customWidth="1"/>
    <col min="6662" max="6662" width="10" style="100" customWidth="1"/>
    <col min="6663" max="6663" width="13" style="100" customWidth="1"/>
    <col min="6664" max="6667" width="7.6640625" style="100" customWidth="1"/>
    <col min="6668" max="6668" width="13.6640625" style="100" customWidth="1"/>
    <col min="6669" max="6669" width="9" style="100" customWidth="1"/>
    <col min="6670" max="6912" width="9.109375" style="100"/>
    <col min="6913" max="6913" width="4.88671875" style="100" customWidth="1"/>
    <col min="6914" max="6914" width="12.6640625" style="100" customWidth="1"/>
    <col min="6915" max="6915" width="45.5546875" style="100" customWidth="1"/>
    <col min="6916" max="6916" width="5.44140625" style="100" customWidth="1"/>
    <col min="6917" max="6917" width="9" style="100" customWidth="1"/>
    <col min="6918" max="6918" width="10" style="100" customWidth="1"/>
    <col min="6919" max="6919" width="13" style="100" customWidth="1"/>
    <col min="6920" max="6923" width="7.6640625" style="100" customWidth="1"/>
    <col min="6924" max="6924" width="13.6640625" style="100" customWidth="1"/>
    <col min="6925" max="6925" width="9" style="100" customWidth="1"/>
    <col min="6926" max="7168" width="9.109375" style="100"/>
    <col min="7169" max="7169" width="4.88671875" style="100" customWidth="1"/>
    <col min="7170" max="7170" width="12.6640625" style="100" customWidth="1"/>
    <col min="7171" max="7171" width="45.5546875" style="100" customWidth="1"/>
    <col min="7172" max="7172" width="5.44140625" style="100" customWidth="1"/>
    <col min="7173" max="7173" width="9" style="100" customWidth="1"/>
    <col min="7174" max="7174" width="10" style="100" customWidth="1"/>
    <col min="7175" max="7175" width="13" style="100" customWidth="1"/>
    <col min="7176" max="7179" width="7.6640625" style="100" customWidth="1"/>
    <col min="7180" max="7180" width="13.6640625" style="100" customWidth="1"/>
    <col min="7181" max="7181" width="9" style="100" customWidth="1"/>
    <col min="7182" max="7424" width="9.109375" style="100"/>
    <col min="7425" max="7425" width="4.88671875" style="100" customWidth="1"/>
    <col min="7426" max="7426" width="12.6640625" style="100" customWidth="1"/>
    <col min="7427" max="7427" width="45.5546875" style="100" customWidth="1"/>
    <col min="7428" max="7428" width="5.44140625" style="100" customWidth="1"/>
    <col min="7429" max="7429" width="9" style="100" customWidth="1"/>
    <col min="7430" max="7430" width="10" style="100" customWidth="1"/>
    <col min="7431" max="7431" width="13" style="100" customWidth="1"/>
    <col min="7432" max="7435" width="7.6640625" style="100" customWidth="1"/>
    <col min="7436" max="7436" width="13.6640625" style="100" customWidth="1"/>
    <col min="7437" max="7437" width="9" style="100" customWidth="1"/>
    <col min="7438" max="7680" width="9.109375" style="100"/>
    <col min="7681" max="7681" width="4.88671875" style="100" customWidth="1"/>
    <col min="7682" max="7682" width="12.6640625" style="100" customWidth="1"/>
    <col min="7683" max="7683" width="45.5546875" style="100" customWidth="1"/>
    <col min="7684" max="7684" width="5.44140625" style="100" customWidth="1"/>
    <col min="7685" max="7685" width="9" style="100" customWidth="1"/>
    <col min="7686" max="7686" width="10" style="100" customWidth="1"/>
    <col min="7687" max="7687" width="13" style="100" customWidth="1"/>
    <col min="7688" max="7691" width="7.6640625" style="100" customWidth="1"/>
    <col min="7692" max="7692" width="13.6640625" style="100" customWidth="1"/>
    <col min="7693" max="7693" width="9" style="100" customWidth="1"/>
    <col min="7694" max="7936" width="9.109375" style="100"/>
    <col min="7937" max="7937" width="4.88671875" style="100" customWidth="1"/>
    <col min="7938" max="7938" width="12.6640625" style="100" customWidth="1"/>
    <col min="7939" max="7939" width="45.5546875" style="100" customWidth="1"/>
    <col min="7940" max="7940" width="5.44140625" style="100" customWidth="1"/>
    <col min="7941" max="7941" width="9" style="100" customWidth="1"/>
    <col min="7942" max="7942" width="10" style="100" customWidth="1"/>
    <col min="7943" max="7943" width="13" style="100" customWidth="1"/>
    <col min="7944" max="7947" width="7.6640625" style="100" customWidth="1"/>
    <col min="7948" max="7948" width="13.6640625" style="100" customWidth="1"/>
    <col min="7949" max="7949" width="9" style="100" customWidth="1"/>
    <col min="7950" max="8192" width="9.109375" style="100"/>
    <col min="8193" max="8193" width="4.88671875" style="100" customWidth="1"/>
    <col min="8194" max="8194" width="12.6640625" style="100" customWidth="1"/>
    <col min="8195" max="8195" width="45.5546875" style="100" customWidth="1"/>
    <col min="8196" max="8196" width="5.44140625" style="100" customWidth="1"/>
    <col min="8197" max="8197" width="9" style="100" customWidth="1"/>
    <col min="8198" max="8198" width="10" style="100" customWidth="1"/>
    <col min="8199" max="8199" width="13" style="100" customWidth="1"/>
    <col min="8200" max="8203" width="7.6640625" style="100" customWidth="1"/>
    <col min="8204" max="8204" width="13.6640625" style="100" customWidth="1"/>
    <col min="8205" max="8205" width="9" style="100" customWidth="1"/>
    <col min="8206" max="8448" width="9.109375" style="100"/>
    <col min="8449" max="8449" width="4.88671875" style="100" customWidth="1"/>
    <col min="8450" max="8450" width="12.6640625" style="100" customWidth="1"/>
    <col min="8451" max="8451" width="45.5546875" style="100" customWidth="1"/>
    <col min="8452" max="8452" width="5.44140625" style="100" customWidth="1"/>
    <col min="8453" max="8453" width="9" style="100" customWidth="1"/>
    <col min="8454" max="8454" width="10" style="100" customWidth="1"/>
    <col min="8455" max="8455" width="13" style="100" customWidth="1"/>
    <col min="8456" max="8459" width="7.6640625" style="100" customWidth="1"/>
    <col min="8460" max="8460" width="13.6640625" style="100" customWidth="1"/>
    <col min="8461" max="8461" width="9" style="100" customWidth="1"/>
    <col min="8462" max="8704" width="9.109375" style="100"/>
    <col min="8705" max="8705" width="4.88671875" style="100" customWidth="1"/>
    <col min="8706" max="8706" width="12.6640625" style="100" customWidth="1"/>
    <col min="8707" max="8707" width="45.5546875" style="100" customWidth="1"/>
    <col min="8708" max="8708" width="5.44140625" style="100" customWidth="1"/>
    <col min="8709" max="8709" width="9" style="100" customWidth="1"/>
    <col min="8710" max="8710" width="10" style="100" customWidth="1"/>
    <col min="8711" max="8711" width="13" style="100" customWidth="1"/>
    <col min="8712" max="8715" width="7.6640625" style="100" customWidth="1"/>
    <col min="8716" max="8716" width="13.6640625" style="100" customWidth="1"/>
    <col min="8717" max="8717" width="9" style="100" customWidth="1"/>
    <col min="8718" max="8960" width="9.109375" style="100"/>
    <col min="8961" max="8961" width="4.88671875" style="100" customWidth="1"/>
    <col min="8962" max="8962" width="12.6640625" style="100" customWidth="1"/>
    <col min="8963" max="8963" width="45.5546875" style="100" customWidth="1"/>
    <col min="8964" max="8964" width="5.44140625" style="100" customWidth="1"/>
    <col min="8965" max="8965" width="9" style="100" customWidth="1"/>
    <col min="8966" max="8966" width="10" style="100" customWidth="1"/>
    <col min="8967" max="8967" width="13" style="100" customWidth="1"/>
    <col min="8968" max="8971" width="7.6640625" style="100" customWidth="1"/>
    <col min="8972" max="8972" width="13.6640625" style="100" customWidth="1"/>
    <col min="8973" max="8973" width="9" style="100" customWidth="1"/>
    <col min="8974" max="9216" width="9.109375" style="100"/>
    <col min="9217" max="9217" width="4.88671875" style="100" customWidth="1"/>
    <col min="9218" max="9218" width="12.6640625" style="100" customWidth="1"/>
    <col min="9219" max="9219" width="45.5546875" style="100" customWidth="1"/>
    <col min="9220" max="9220" width="5.44140625" style="100" customWidth="1"/>
    <col min="9221" max="9221" width="9" style="100" customWidth="1"/>
    <col min="9222" max="9222" width="10" style="100" customWidth="1"/>
    <col min="9223" max="9223" width="13" style="100" customWidth="1"/>
    <col min="9224" max="9227" width="7.6640625" style="100" customWidth="1"/>
    <col min="9228" max="9228" width="13.6640625" style="100" customWidth="1"/>
    <col min="9229" max="9229" width="9" style="100" customWidth="1"/>
    <col min="9230" max="9472" width="9.109375" style="100"/>
    <col min="9473" max="9473" width="4.88671875" style="100" customWidth="1"/>
    <col min="9474" max="9474" width="12.6640625" style="100" customWidth="1"/>
    <col min="9475" max="9475" width="45.5546875" style="100" customWidth="1"/>
    <col min="9476" max="9476" width="5.44140625" style="100" customWidth="1"/>
    <col min="9477" max="9477" width="9" style="100" customWidth="1"/>
    <col min="9478" max="9478" width="10" style="100" customWidth="1"/>
    <col min="9479" max="9479" width="13" style="100" customWidth="1"/>
    <col min="9480" max="9483" width="7.6640625" style="100" customWidth="1"/>
    <col min="9484" max="9484" width="13.6640625" style="100" customWidth="1"/>
    <col min="9485" max="9485" width="9" style="100" customWidth="1"/>
    <col min="9486" max="9728" width="9.109375" style="100"/>
    <col min="9729" max="9729" width="4.88671875" style="100" customWidth="1"/>
    <col min="9730" max="9730" width="12.6640625" style="100" customWidth="1"/>
    <col min="9731" max="9731" width="45.5546875" style="100" customWidth="1"/>
    <col min="9732" max="9732" width="5.44140625" style="100" customWidth="1"/>
    <col min="9733" max="9733" width="9" style="100" customWidth="1"/>
    <col min="9734" max="9734" width="10" style="100" customWidth="1"/>
    <col min="9735" max="9735" width="13" style="100" customWidth="1"/>
    <col min="9736" max="9739" width="7.6640625" style="100" customWidth="1"/>
    <col min="9740" max="9740" width="13.6640625" style="100" customWidth="1"/>
    <col min="9741" max="9741" width="9" style="100" customWidth="1"/>
    <col min="9742" max="9984" width="9.109375" style="100"/>
    <col min="9985" max="9985" width="4.88671875" style="100" customWidth="1"/>
    <col min="9986" max="9986" width="12.6640625" style="100" customWidth="1"/>
    <col min="9987" max="9987" width="45.5546875" style="100" customWidth="1"/>
    <col min="9988" max="9988" width="5.44140625" style="100" customWidth="1"/>
    <col min="9989" max="9989" width="9" style="100" customWidth="1"/>
    <col min="9990" max="9990" width="10" style="100" customWidth="1"/>
    <col min="9991" max="9991" width="13" style="100" customWidth="1"/>
    <col min="9992" max="9995" width="7.6640625" style="100" customWidth="1"/>
    <col min="9996" max="9996" width="13.6640625" style="100" customWidth="1"/>
    <col min="9997" max="9997" width="9" style="100" customWidth="1"/>
    <col min="9998" max="10240" width="9.109375" style="100"/>
    <col min="10241" max="10241" width="4.88671875" style="100" customWidth="1"/>
    <col min="10242" max="10242" width="12.6640625" style="100" customWidth="1"/>
    <col min="10243" max="10243" width="45.5546875" style="100" customWidth="1"/>
    <col min="10244" max="10244" width="5.44140625" style="100" customWidth="1"/>
    <col min="10245" max="10245" width="9" style="100" customWidth="1"/>
    <col min="10246" max="10246" width="10" style="100" customWidth="1"/>
    <col min="10247" max="10247" width="13" style="100" customWidth="1"/>
    <col min="10248" max="10251" width="7.6640625" style="100" customWidth="1"/>
    <col min="10252" max="10252" width="13.6640625" style="100" customWidth="1"/>
    <col min="10253" max="10253" width="9" style="100" customWidth="1"/>
    <col min="10254" max="10496" width="9.109375" style="100"/>
    <col min="10497" max="10497" width="4.88671875" style="100" customWidth="1"/>
    <col min="10498" max="10498" width="12.6640625" style="100" customWidth="1"/>
    <col min="10499" max="10499" width="45.5546875" style="100" customWidth="1"/>
    <col min="10500" max="10500" width="5.44140625" style="100" customWidth="1"/>
    <col min="10501" max="10501" width="9" style="100" customWidth="1"/>
    <col min="10502" max="10502" width="10" style="100" customWidth="1"/>
    <col min="10503" max="10503" width="13" style="100" customWidth="1"/>
    <col min="10504" max="10507" width="7.6640625" style="100" customWidth="1"/>
    <col min="10508" max="10508" width="13.6640625" style="100" customWidth="1"/>
    <col min="10509" max="10509" width="9" style="100" customWidth="1"/>
    <col min="10510" max="10752" width="9.109375" style="100"/>
    <col min="10753" max="10753" width="4.88671875" style="100" customWidth="1"/>
    <col min="10754" max="10754" width="12.6640625" style="100" customWidth="1"/>
    <col min="10755" max="10755" width="45.5546875" style="100" customWidth="1"/>
    <col min="10756" max="10756" width="5.44140625" style="100" customWidth="1"/>
    <col min="10757" max="10757" width="9" style="100" customWidth="1"/>
    <col min="10758" max="10758" width="10" style="100" customWidth="1"/>
    <col min="10759" max="10759" width="13" style="100" customWidth="1"/>
    <col min="10760" max="10763" width="7.6640625" style="100" customWidth="1"/>
    <col min="10764" max="10764" width="13.6640625" style="100" customWidth="1"/>
    <col min="10765" max="10765" width="9" style="100" customWidth="1"/>
    <col min="10766" max="11008" width="9.109375" style="100"/>
    <col min="11009" max="11009" width="4.88671875" style="100" customWidth="1"/>
    <col min="11010" max="11010" width="12.6640625" style="100" customWidth="1"/>
    <col min="11011" max="11011" width="45.5546875" style="100" customWidth="1"/>
    <col min="11012" max="11012" width="5.44140625" style="100" customWidth="1"/>
    <col min="11013" max="11013" width="9" style="100" customWidth="1"/>
    <col min="11014" max="11014" width="10" style="100" customWidth="1"/>
    <col min="11015" max="11015" width="13" style="100" customWidth="1"/>
    <col min="11016" max="11019" width="7.6640625" style="100" customWidth="1"/>
    <col min="11020" max="11020" width="13.6640625" style="100" customWidth="1"/>
    <col min="11021" max="11021" width="9" style="100" customWidth="1"/>
    <col min="11022" max="11264" width="9.109375" style="100"/>
    <col min="11265" max="11265" width="4.88671875" style="100" customWidth="1"/>
    <col min="11266" max="11266" width="12.6640625" style="100" customWidth="1"/>
    <col min="11267" max="11267" width="45.5546875" style="100" customWidth="1"/>
    <col min="11268" max="11268" width="5.44140625" style="100" customWidth="1"/>
    <col min="11269" max="11269" width="9" style="100" customWidth="1"/>
    <col min="11270" max="11270" width="10" style="100" customWidth="1"/>
    <col min="11271" max="11271" width="13" style="100" customWidth="1"/>
    <col min="11272" max="11275" width="7.6640625" style="100" customWidth="1"/>
    <col min="11276" max="11276" width="13.6640625" style="100" customWidth="1"/>
    <col min="11277" max="11277" width="9" style="100" customWidth="1"/>
    <col min="11278" max="11520" width="9.109375" style="100"/>
    <col min="11521" max="11521" width="4.88671875" style="100" customWidth="1"/>
    <col min="11522" max="11522" width="12.6640625" style="100" customWidth="1"/>
    <col min="11523" max="11523" width="45.5546875" style="100" customWidth="1"/>
    <col min="11524" max="11524" width="5.44140625" style="100" customWidth="1"/>
    <col min="11525" max="11525" width="9" style="100" customWidth="1"/>
    <col min="11526" max="11526" width="10" style="100" customWidth="1"/>
    <col min="11527" max="11527" width="13" style="100" customWidth="1"/>
    <col min="11528" max="11531" width="7.6640625" style="100" customWidth="1"/>
    <col min="11532" max="11532" width="13.6640625" style="100" customWidth="1"/>
    <col min="11533" max="11533" width="9" style="100" customWidth="1"/>
    <col min="11534" max="11776" width="9.109375" style="100"/>
    <col min="11777" max="11777" width="4.88671875" style="100" customWidth="1"/>
    <col min="11778" max="11778" width="12.6640625" style="100" customWidth="1"/>
    <col min="11779" max="11779" width="45.5546875" style="100" customWidth="1"/>
    <col min="11780" max="11780" width="5.44140625" style="100" customWidth="1"/>
    <col min="11781" max="11781" width="9" style="100" customWidth="1"/>
    <col min="11782" max="11782" width="10" style="100" customWidth="1"/>
    <col min="11783" max="11783" width="13" style="100" customWidth="1"/>
    <col min="11784" max="11787" width="7.6640625" style="100" customWidth="1"/>
    <col min="11788" max="11788" width="13.6640625" style="100" customWidth="1"/>
    <col min="11789" max="11789" width="9" style="100" customWidth="1"/>
    <col min="11790" max="12032" width="9.109375" style="100"/>
    <col min="12033" max="12033" width="4.88671875" style="100" customWidth="1"/>
    <col min="12034" max="12034" width="12.6640625" style="100" customWidth="1"/>
    <col min="12035" max="12035" width="45.5546875" style="100" customWidth="1"/>
    <col min="12036" max="12036" width="5.44140625" style="100" customWidth="1"/>
    <col min="12037" max="12037" width="9" style="100" customWidth="1"/>
    <col min="12038" max="12038" width="10" style="100" customWidth="1"/>
    <col min="12039" max="12039" width="13" style="100" customWidth="1"/>
    <col min="12040" max="12043" width="7.6640625" style="100" customWidth="1"/>
    <col min="12044" max="12044" width="13.6640625" style="100" customWidth="1"/>
    <col min="12045" max="12045" width="9" style="100" customWidth="1"/>
    <col min="12046" max="12288" width="9.109375" style="100"/>
    <col min="12289" max="12289" width="4.88671875" style="100" customWidth="1"/>
    <col min="12290" max="12290" width="12.6640625" style="100" customWidth="1"/>
    <col min="12291" max="12291" width="45.5546875" style="100" customWidth="1"/>
    <col min="12292" max="12292" width="5.44140625" style="100" customWidth="1"/>
    <col min="12293" max="12293" width="9" style="100" customWidth="1"/>
    <col min="12294" max="12294" width="10" style="100" customWidth="1"/>
    <col min="12295" max="12295" width="13" style="100" customWidth="1"/>
    <col min="12296" max="12299" width="7.6640625" style="100" customWidth="1"/>
    <col min="12300" max="12300" width="13.6640625" style="100" customWidth="1"/>
    <col min="12301" max="12301" width="9" style="100" customWidth="1"/>
    <col min="12302" max="12544" width="9.109375" style="100"/>
    <col min="12545" max="12545" width="4.88671875" style="100" customWidth="1"/>
    <col min="12546" max="12546" width="12.6640625" style="100" customWidth="1"/>
    <col min="12547" max="12547" width="45.5546875" style="100" customWidth="1"/>
    <col min="12548" max="12548" width="5.44140625" style="100" customWidth="1"/>
    <col min="12549" max="12549" width="9" style="100" customWidth="1"/>
    <col min="12550" max="12550" width="10" style="100" customWidth="1"/>
    <col min="12551" max="12551" width="13" style="100" customWidth="1"/>
    <col min="12552" max="12555" width="7.6640625" style="100" customWidth="1"/>
    <col min="12556" max="12556" width="13.6640625" style="100" customWidth="1"/>
    <col min="12557" max="12557" width="9" style="100" customWidth="1"/>
    <col min="12558" max="12800" width="9.109375" style="100"/>
    <col min="12801" max="12801" width="4.88671875" style="100" customWidth="1"/>
    <col min="12802" max="12802" width="12.6640625" style="100" customWidth="1"/>
    <col min="12803" max="12803" width="45.5546875" style="100" customWidth="1"/>
    <col min="12804" max="12804" width="5.44140625" style="100" customWidth="1"/>
    <col min="12805" max="12805" width="9" style="100" customWidth="1"/>
    <col min="12806" max="12806" width="10" style="100" customWidth="1"/>
    <col min="12807" max="12807" width="13" style="100" customWidth="1"/>
    <col min="12808" max="12811" width="7.6640625" style="100" customWidth="1"/>
    <col min="12812" max="12812" width="13.6640625" style="100" customWidth="1"/>
    <col min="12813" max="12813" width="9" style="100" customWidth="1"/>
    <col min="12814" max="13056" width="9.109375" style="100"/>
    <col min="13057" max="13057" width="4.88671875" style="100" customWidth="1"/>
    <col min="13058" max="13058" width="12.6640625" style="100" customWidth="1"/>
    <col min="13059" max="13059" width="45.5546875" style="100" customWidth="1"/>
    <col min="13060" max="13060" width="5.44140625" style="100" customWidth="1"/>
    <col min="13061" max="13061" width="9" style="100" customWidth="1"/>
    <col min="13062" max="13062" width="10" style="100" customWidth="1"/>
    <col min="13063" max="13063" width="13" style="100" customWidth="1"/>
    <col min="13064" max="13067" width="7.6640625" style="100" customWidth="1"/>
    <col min="13068" max="13068" width="13.6640625" style="100" customWidth="1"/>
    <col min="13069" max="13069" width="9" style="100" customWidth="1"/>
    <col min="13070" max="13312" width="9.109375" style="100"/>
    <col min="13313" max="13313" width="4.88671875" style="100" customWidth="1"/>
    <col min="13314" max="13314" width="12.6640625" style="100" customWidth="1"/>
    <col min="13315" max="13315" width="45.5546875" style="100" customWidth="1"/>
    <col min="13316" max="13316" width="5.44140625" style="100" customWidth="1"/>
    <col min="13317" max="13317" width="9" style="100" customWidth="1"/>
    <col min="13318" max="13318" width="10" style="100" customWidth="1"/>
    <col min="13319" max="13319" width="13" style="100" customWidth="1"/>
    <col min="13320" max="13323" width="7.6640625" style="100" customWidth="1"/>
    <col min="13324" max="13324" width="13.6640625" style="100" customWidth="1"/>
    <col min="13325" max="13325" width="9" style="100" customWidth="1"/>
    <col min="13326" max="13568" width="9.109375" style="100"/>
    <col min="13569" max="13569" width="4.88671875" style="100" customWidth="1"/>
    <col min="13570" max="13570" width="12.6640625" style="100" customWidth="1"/>
    <col min="13571" max="13571" width="45.5546875" style="100" customWidth="1"/>
    <col min="13572" max="13572" width="5.44140625" style="100" customWidth="1"/>
    <col min="13573" max="13573" width="9" style="100" customWidth="1"/>
    <col min="13574" max="13574" width="10" style="100" customWidth="1"/>
    <col min="13575" max="13575" width="13" style="100" customWidth="1"/>
    <col min="13576" max="13579" width="7.6640625" style="100" customWidth="1"/>
    <col min="13580" max="13580" width="13.6640625" style="100" customWidth="1"/>
    <col min="13581" max="13581" width="9" style="100" customWidth="1"/>
    <col min="13582" max="13824" width="9.109375" style="100"/>
    <col min="13825" max="13825" width="4.88671875" style="100" customWidth="1"/>
    <col min="13826" max="13826" width="12.6640625" style="100" customWidth="1"/>
    <col min="13827" max="13827" width="45.5546875" style="100" customWidth="1"/>
    <col min="13828" max="13828" width="5.44140625" style="100" customWidth="1"/>
    <col min="13829" max="13829" width="9" style="100" customWidth="1"/>
    <col min="13830" max="13830" width="10" style="100" customWidth="1"/>
    <col min="13831" max="13831" width="13" style="100" customWidth="1"/>
    <col min="13832" max="13835" width="7.6640625" style="100" customWidth="1"/>
    <col min="13836" max="13836" width="13.6640625" style="100" customWidth="1"/>
    <col min="13837" max="13837" width="9" style="100" customWidth="1"/>
    <col min="13838" max="14080" width="9.109375" style="100"/>
    <col min="14081" max="14081" width="4.88671875" style="100" customWidth="1"/>
    <col min="14082" max="14082" width="12.6640625" style="100" customWidth="1"/>
    <col min="14083" max="14083" width="45.5546875" style="100" customWidth="1"/>
    <col min="14084" max="14084" width="5.44140625" style="100" customWidth="1"/>
    <col min="14085" max="14085" width="9" style="100" customWidth="1"/>
    <col min="14086" max="14086" width="10" style="100" customWidth="1"/>
    <col min="14087" max="14087" width="13" style="100" customWidth="1"/>
    <col min="14088" max="14091" width="7.6640625" style="100" customWidth="1"/>
    <col min="14092" max="14092" width="13.6640625" style="100" customWidth="1"/>
    <col min="14093" max="14093" width="9" style="100" customWidth="1"/>
    <col min="14094" max="14336" width="9.109375" style="100"/>
    <col min="14337" max="14337" width="4.88671875" style="100" customWidth="1"/>
    <col min="14338" max="14338" width="12.6640625" style="100" customWidth="1"/>
    <col min="14339" max="14339" width="45.5546875" style="100" customWidth="1"/>
    <col min="14340" max="14340" width="5.44140625" style="100" customWidth="1"/>
    <col min="14341" max="14341" width="9" style="100" customWidth="1"/>
    <col min="14342" max="14342" width="10" style="100" customWidth="1"/>
    <col min="14343" max="14343" width="13" style="100" customWidth="1"/>
    <col min="14344" max="14347" width="7.6640625" style="100" customWidth="1"/>
    <col min="14348" max="14348" width="13.6640625" style="100" customWidth="1"/>
    <col min="14349" max="14349" width="9" style="100" customWidth="1"/>
    <col min="14350" max="14592" width="9.109375" style="100"/>
    <col min="14593" max="14593" width="4.88671875" style="100" customWidth="1"/>
    <col min="14594" max="14594" width="12.6640625" style="100" customWidth="1"/>
    <col min="14595" max="14595" width="45.5546875" style="100" customWidth="1"/>
    <col min="14596" max="14596" width="5.44140625" style="100" customWidth="1"/>
    <col min="14597" max="14597" width="9" style="100" customWidth="1"/>
    <col min="14598" max="14598" width="10" style="100" customWidth="1"/>
    <col min="14599" max="14599" width="13" style="100" customWidth="1"/>
    <col min="14600" max="14603" width="7.6640625" style="100" customWidth="1"/>
    <col min="14604" max="14604" width="13.6640625" style="100" customWidth="1"/>
    <col min="14605" max="14605" width="9" style="100" customWidth="1"/>
    <col min="14606" max="14848" width="9.109375" style="100"/>
    <col min="14849" max="14849" width="4.88671875" style="100" customWidth="1"/>
    <col min="14850" max="14850" width="12.6640625" style="100" customWidth="1"/>
    <col min="14851" max="14851" width="45.5546875" style="100" customWidth="1"/>
    <col min="14852" max="14852" width="5.44140625" style="100" customWidth="1"/>
    <col min="14853" max="14853" width="9" style="100" customWidth="1"/>
    <col min="14854" max="14854" width="10" style="100" customWidth="1"/>
    <col min="14855" max="14855" width="13" style="100" customWidth="1"/>
    <col min="14856" max="14859" width="7.6640625" style="100" customWidth="1"/>
    <col min="14860" max="14860" width="13.6640625" style="100" customWidth="1"/>
    <col min="14861" max="14861" width="9" style="100" customWidth="1"/>
    <col min="14862" max="15104" width="9.109375" style="100"/>
    <col min="15105" max="15105" width="4.88671875" style="100" customWidth="1"/>
    <col min="15106" max="15106" width="12.6640625" style="100" customWidth="1"/>
    <col min="15107" max="15107" width="45.5546875" style="100" customWidth="1"/>
    <col min="15108" max="15108" width="5.44140625" style="100" customWidth="1"/>
    <col min="15109" max="15109" width="9" style="100" customWidth="1"/>
    <col min="15110" max="15110" width="10" style="100" customWidth="1"/>
    <col min="15111" max="15111" width="13" style="100" customWidth="1"/>
    <col min="15112" max="15115" width="7.6640625" style="100" customWidth="1"/>
    <col min="15116" max="15116" width="13.6640625" style="100" customWidth="1"/>
    <col min="15117" max="15117" width="9" style="100" customWidth="1"/>
    <col min="15118" max="15360" width="9.109375" style="100"/>
    <col min="15361" max="15361" width="4.88671875" style="100" customWidth="1"/>
    <col min="15362" max="15362" width="12.6640625" style="100" customWidth="1"/>
    <col min="15363" max="15363" width="45.5546875" style="100" customWidth="1"/>
    <col min="15364" max="15364" width="5.44140625" style="100" customWidth="1"/>
    <col min="15365" max="15365" width="9" style="100" customWidth="1"/>
    <col min="15366" max="15366" width="10" style="100" customWidth="1"/>
    <col min="15367" max="15367" width="13" style="100" customWidth="1"/>
    <col min="15368" max="15371" width="7.6640625" style="100" customWidth="1"/>
    <col min="15372" max="15372" width="13.6640625" style="100" customWidth="1"/>
    <col min="15373" max="15373" width="9" style="100" customWidth="1"/>
    <col min="15374" max="15616" width="9.109375" style="100"/>
    <col min="15617" max="15617" width="4.88671875" style="100" customWidth="1"/>
    <col min="15618" max="15618" width="12.6640625" style="100" customWidth="1"/>
    <col min="15619" max="15619" width="45.5546875" style="100" customWidth="1"/>
    <col min="15620" max="15620" width="5.44140625" style="100" customWidth="1"/>
    <col min="15621" max="15621" width="9" style="100" customWidth="1"/>
    <col min="15622" max="15622" width="10" style="100" customWidth="1"/>
    <col min="15623" max="15623" width="13" style="100" customWidth="1"/>
    <col min="15624" max="15627" width="7.6640625" style="100" customWidth="1"/>
    <col min="15628" max="15628" width="13.6640625" style="100" customWidth="1"/>
    <col min="15629" max="15629" width="9" style="100" customWidth="1"/>
    <col min="15630" max="15872" width="9.109375" style="100"/>
    <col min="15873" max="15873" width="4.88671875" style="100" customWidth="1"/>
    <col min="15874" max="15874" width="12.6640625" style="100" customWidth="1"/>
    <col min="15875" max="15875" width="45.5546875" style="100" customWidth="1"/>
    <col min="15876" max="15876" width="5.44140625" style="100" customWidth="1"/>
    <col min="15877" max="15877" width="9" style="100" customWidth="1"/>
    <col min="15878" max="15878" width="10" style="100" customWidth="1"/>
    <col min="15879" max="15879" width="13" style="100" customWidth="1"/>
    <col min="15880" max="15883" width="7.6640625" style="100" customWidth="1"/>
    <col min="15884" max="15884" width="13.6640625" style="100" customWidth="1"/>
    <col min="15885" max="15885" width="9" style="100" customWidth="1"/>
    <col min="15886" max="16128" width="9.109375" style="100"/>
    <col min="16129" max="16129" width="4.88671875" style="100" customWidth="1"/>
    <col min="16130" max="16130" width="12.6640625" style="100" customWidth="1"/>
    <col min="16131" max="16131" width="45.5546875" style="100" customWidth="1"/>
    <col min="16132" max="16132" width="5.44140625" style="100" customWidth="1"/>
    <col min="16133" max="16133" width="9" style="100" customWidth="1"/>
    <col min="16134" max="16134" width="10" style="100" customWidth="1"/>
    <col min="16135" max="16135" width="13" style="100" customWidth="1"/>
    <col min="16136" max="16139" width="7.6640625" style="100" customWidth="1"/>
    <col min="16140" max="16140" width="13.6640625" style="100" customWidth="1"/>
    <col min="16141" max="16141" width="9" style="100" customWidth="1"/>
    <col min="16142" max="16384" width="9.109375" style="100"/>
  </cols>
  <sheetData>
    <row r="1" spans="1:12" s="7" customFormat="1" ht="16.5" customHeight="1">
      <c r="A1" s="1" t="s">
        <v>0</v>
      </c>
      <c r="B1" s="2"/>
      <c r="C1" s="3"/>
      <c r="D1" s="4"/>
      <c r="E1" s="5"/>
      <c r="F1" s="2"/>
      <c r="G1" s="2"/>
      <c r="H1" s="6"/>
      <c r="I1" s="2"/>
      <c r="J1" s="2"/>
      <c r="K1" s="2"/>
      <c r="L1" s="102"/>
    </row>
    <row r="2" spans="1:12" s="7" customFormat="1" ht="16.5" customHeight="1">
      <c r="A2" s="1"/>
      <c r="B2" s="2"/>
      <c r="C2" s="3"/>
      <c r="D2" s="4"/>
      <c r="E2" s="5"/>
      <c r="F2" s="2"/>
      <c r="G2" s="2"/>
      <c r="H2" s="6"/>
      <c r="I2" s="2"/>
      <c r="J2" s="2"/>
      <c r="K2" s="2"/>
      <c r="L2" s="102"/>
    </row>
    <row r="3" spans="1:12" s="7" customFormat="1" ht="15" customHeight="1">
      <c r="A3" s="8" t="s">
        <v>1</v>
      </c>
      <c r="B3" s="101"/>
      <c r="C3" s="9"/>
      <c r="D3" s="10"/>
      <c r="E3" s="11"/>
      <c r="F3" s="101"/>
      <c r="G3" s="101"/>
      <c r="H3" s="12"/>
      <c r="I3" s="101"/>
      <c r="J3" s="13"/>
      <c r="K3" s="13"/>
      <c r="L3" s="102"/>
    </row>
    <row r="4" spans="1:12" s="7" customFormat="1" ht="15" customHeight="1">
      <c r="A4" s="8" t="s">
        <v>2</v>
      </c>
      <c r="B4" s="101"/>
      <c r="C4" s="9"/>
      <c r="D4" s="10"/>
      <c r="E4" s="11"/>
      <c r="F4" s="101"/>
      <c r="G4" s="101"/>
      <c r="H4" s="12"/>
      <c r="I4" s="101"/>
      <c r="J4" s="13"/>
      <c r="K4" s="13"/>
      <c r="L4" s="102"/>
    </row>
    <row r="5" spans="1:12" s="7" customFormat="1" ht="15" customHeight="1">
      <c r="A5" s="8" t="s">
        <v>3</v>
      </c>
      <c r="B5" s="101"/>
      <c r="C5" s="9"/>
      <c r="D5" s="10"/>
      <c r="E5" s="11"/>
      <c r="F5" s="101"/>
      <c r="G5" s="101"/>
      <c r="H5" s="12"/>
      <c r="I5" s="101"/>
      <c r="J5" s="13"/>
      <c r="K5" s="13"/>
      <c r="L5" s="102"/>
    </row>
    <row r="6" spans="1:12" s="7" customFormat="1" ht="15" customHeight="1">
      <c r="A6" s="8"/>
      <c r="B6" s="101"/>
      <c r="C6" s="9"/>
      <c r="D6" s="10"/>
      <c r="E6" s="11"/>
      <c r="F6" s="101"/>
      <c r="G6" s="101"/>
      <c r="H6" s="12"/>
      <c r="I6" s="101"/>
      <c r="J6" s="13"/>
      <c r="K6" s="13"/>
      <c r="L6" s="102"/>
    </row>
    <row r="7" spans="1:12" s="18" customFormat="1" ht="15" customHeight="1">
      <c r="A7" s="14" t="s">
        <v>4</v>
      </c>
      <c r="B7" s="14"/>
      <c r="C7" s="15"/>
      <c r="D7" s="16"/>
      <c r="E7" s="17"/>
      <c r="F7" s="14"/>
      <c r="G7" s="14"/>
      <c r="H7" s="185" t="s">
        <v>5</v>
      </c>
      <c r="I7" s="185"/>
      <c r="J7" s="185"/>
      <c r="K7" s="186">
        <v>1605311</v>
      </c>
      <c r="L7" s="186"/>
    </row>
    <row r="8" spans="1:12" s="18" customFormat="1" ht="15" customHeight="1">
      <c r="A8" s="14" t="s">
        <v>6</v>
      </c>
      <c r="B8" s="14"/>
      <c r="C8" s="15"/>
      <c r="D8" s="16"/>
      <c r="E8" s="17"/>
      <c r="F8" s="14"/>
      <c r="G8" s="14"/>
      <c r="H8" s="185"/>
      <c r="I8" s="185"/>
      <c r="J8" s="185"/>
      <c r="K8" s="186"/>
      <c r="L8" s="186"/>
    </row>
    <row r="9" spans="1:12" s="18" customFormat="1" ht="15" customHeight="1">
      <c r="A9" s="14" t="s">
        <v>7</v>
      </c>
      <c r="B9" s="14"/>
      <c r="C9" s="15"/>
      <c r="D9" s="16"/>
      <c r="E9" s="17"/>
      <c r="F9" s="14"/>
      <c r="G9" s="14"/>
      <c r="H9" s="185" t="s">
        <v>8</v>
      </c>
      <c r="I9" s="187"/>
      <c r="J9" s="187"/>
      <c r="K9" s="186"/>
      <c r="L9" s="186"/>
    </row>
    <row r="10" spans="1:12" s="18" customFormat="1" ht="15" customHeight="1">
      <c r="A10" s="14" t="s">
        <v>9</v>
      </c>
      <c r="B10" s="14"/>
      <c r="C10" s="15"/>
      <c r="D10" s="16"/>
      <c r="E10" s="17"/>
      <c r="F10" s="14"/>
      <c r="G10" s="14"/>
      <c r="H10" s="185"/>
      <c r="I10" s="187"/>
      <c r="J10" s="187"/>
      <c r="K10" s="186"/>
      <c r="L10" s="186"/>
    </row>
    <row r="11" spans="1:12" s="7" customFormat="1" ht="15" customHeight="1">
      <c r="A11" s="8"/>
      <c r="B11" s="101"/>
      <c r="C11" s="9"/>
      <c r="D11" s="10"/>
      <c r="E11" s="11"/>
      <c r="F11" s="101"/>
      <c r="G11" s="101"/>
      <c r="H11" s="12"/>
      <c r="I11" s="101"/>
      <c r="J11" s="13"/>
      <c r="K11" s="13"/>
      <c r="L11" s="102"/>
    </row>
    <row r="12" spans="1:12" s="7" customFormat="1" ht="15" customHeight="1">
      <c r="A12" s="101" t="s">
        <v>10</v>
      </c>
      <c r="B12" s="101"/>
      <c r="C12" s="9"/>
      <c r="D12" s="10"/>
      <c r="E12" s="11"/>
      <c r="F12" s="101"/>
      <c r="G12" s="101"/>
      <c r="H12" s="185"/>
      <c r="I12" s="187"/>
      <c r="J12" s="187"/>
      <c r="K12" s="186"/>
      <c r="L12" s="186"/>
    </row>
    <row r="13" spans="1:12" s="7" customFormat="1" ht="14.25" customHeight="1">
      <c r="A13" s="101"/>
      <c r="B13" s="101"/>
      <c r="C13" s="9"/>
      <c r="D13" s="10"/>
      <c r="E13" s="11"/>
      <c r="F13" s="101"/>
      <c r="G13" s="101"/>
      <c r="H13" s="185"/>
      <c r="I13" s="187"/>
      <c r="J13" s="187"/>
      <c r="K13" s="186"/>
      <c r="L13" s="186"/>
    </row>
    <row r="14" spans="1:12" s="7" customFormat="1" ht="18" customHeight="1">
      <c r="A14" s="188"/>
      <c r="B14" s="188"/>
      <c r="C14" s="189" t="s">
        <v>11</v>
      </c>
      <c r="D14" s="190"/>
      <c r="E14" s="190"/>
      <c r="F14" s="190"/>
      <c r="G14" s="188" t="s">
        <v>12</v>
      </c>
      <c r="H14" s="190"/>
      <c r="I14" s="188" t="s">
        <v>13</v>
      </c>
      <c r="J14" s="191"/>
      <c r="K14" s="191"/>
      <c r="L14" s="102"/>
    </row>
    <row r="15" spans="1:12" s="7" customFormat="1" ht="21.75" customHeight="1">
      <c r="A15" s="188" t="s">
        <v>14</v>
      </c>
      <c r="B15" s="188"/>
      <c r="C15" s="188" t="s">
        <v>15</v>
      </c>
      <c r="D15" s="192"/>
      <c r="E15" s="192"/>
      <c r="F15" s="192"/>
      <c r="G15" s="188"/>
      <c r="H15" s="190"/>
      <c r="I15" s="188"/>
      <c r="J15" s="191"/>
      <c r="K15" s="191"/>
      <c r="L15" s="102"/>
    </row>
    <row r="16" spans="1:12" s="7" customFormat="1" ht="21.75" customHeight="1">
      <c r="A16" s="188" t="s">
        <v>16</v>
      </c>
      <c r="B16" s="188"/>
      <c r="C16" s="188" t="s">
        <v>17</v>
      </c>
      <c r="D16" s="192"/>
      <c r="E16" s="192"/>
      <c r="F16" s="192"/>
      <c r="G16" s="188"/>
      <c r="H16" s="190"/>
      <c r="I16" s="188"/>
      <c r="J16" s="191"/>
      <c r="K16" s="191"/>
      <c r="L16" s="102"/>
    </row>
    <row r="17" spans="1:12" s="7" customFormat="1" ht="21.75" customHeight="1">
      <c r="A17" s="188" t="s">
        <v>18</v>
      </c>
      <c r="B17" s="188"/>
      <c r="C17" s="189"/>
      <c r="D17" s="190"/>
      <c r="E17" s="190"/>
      <c r="F17" s="190"/>
      <c r="G17" s="188"/>
      <c r="H17" s="190"/>
      <c r="I17" s="188"/>
      <c r="J17" s="191"/>
      <c r="K17" s="191"/>
      <c r="L17" s="102"/>
    </row>
    <row r="18" spans="1:12" s="7" customFormat="1" ht="13.5" customHeight="1">
      <c r="A18" s="101"/>
      <c r="B18" s="101"/>
      <c r="C18" s="9"/>
      <c r="D18" s="10"/>
      <c r="E18" s="11"/>
      <c r="F18" s="101"/>
      <c r="G18" s="101"/>
      <c r="H18" s="101"/>
      <c r="I18" s="13"/>
      <c r="J18" s="13"/>
      <c r="K18" s="102"/>
      <c r="L18" s="102"/>
    </row>
    <row r="19" spans="1:12" s="7" customFormat="1" ht="13.5" customHeight="1">
      <c r="A19" s="19" t="s">
        <v>19</v>
      </c>
      <c r="B19" s="101"/>
      <c r="C19" s="9"/>
      <c r="D19" s="10"/>
      <c r="E19" s="11"/>
      <c r="F19" s="101"/>
      <c r="G19" s="101"/>
      <c r="H19" s="12"/>
      <c r="I19" s="101"/>
      <c r="J19" s="13"/>
      <c r="K19" s="13"/>
      <c r="L19" s="102"/>
    </row>
    <row r="20" spans="1:12" s="7" customFormat="1" ht="15.75" customHeight="1">
      <c r="A20" s="13"/>
      <c r="B20" s="13"/>
      <c r="C20" s="102"/>
      <c r="D20" s="20"/>
      <c r="E20" s="21"/>
      <c r="F20" s="13"/>
      <c r="G20" s="13"/>
      <c r="H20" s="22"/>
      <c r="I20" s="13"/>
      <c r="J20" s="13"/>
      <c r="K20" s="13"/>
      <c r="L20" s="102"/>
    </row>
    <row r="21" spans="1:12" s="27" customFormat="1" ht="34.5" customHeight="1">
      <c r="A21" s="23" t="s">
        <v>20</v>
      </c>
      <c r="B21" s="24" t="s">
        <v>21</v>
      </c>
      <c r="C21" s="24" t="s">
        <v>22</v>
      </c>
      <c r="D21" s="24" t="s">
        <v>23</v>
      </c>
      <c r="E21" s="25"/>
      <c r="F21" s="24" t="s">
        <v>24</v>
      </c>
      <c r="G21" s="24" t="s">
        <v>25</v>
      </c>
      <c r="H21" s="24"/>
      <c r="I21" s="24"/>
      <c r="J21" s="26"/>
      <c r="K21" s="24"/>
      <c r="L21" s="24"/>
    </row>
    <row r="22" spans="1:12" s="27" customFormat="1" ht="12.75" customHeight="1">
      <c r="A22" s="28" t="s">
        <v>26</v>
      </c>
      <c r="B22" s="29" t="s">
        <v>27</v>
      </c>
      <c r="C22" s="30" t="s">
        <v>28</v>
      </c>
      <c r="D22" s="29" t="s">
        <v>29</v>
      </c>
      <c r="E22" s="29" t="s">
        <v>30</v>
      </c>
      <c r="F22" s="29" t="s">
        <v>31</v>
      </c>
      <c r="G22" s="29" t="s">
        <v>32</v>
      </c>
      <c r="H22" s="29"/>
      <c r="I22" s="29"/>
      <c r="J22" s="31"/>
      <c r="K22" s="29"/>
      <c r="L22" s="29"/>
    </row>
    <row r="23" spans="1:12" s="39" customFormat="1" ht="18.75" customHeight="1">
      <c r="A23" s="32"/>
      <c r="B23" s="32"/>
      <c r="C23" s="33"/>
      <c r="D23" s="34"/>
      <c r="E23" s="35"/>
      <c r="F23" s="32"/>
      <c r="G23" s="32"/>
      <c r="H23" s="36"/>
      <c r="I23" s="37"/>
      <c r="J23" s="37"/>
      <c r="K23" s="37"/>
      <c r="L23" s="38"/>
    </row>
    <row r="24" spans="1:12" s="39" customFormat="1" ht="18.75" customHeight="1">
      <c r="A24" s="32"/>
      <c r="B24" s="32"/>
      <c r="C24" s="33" t="s">
        <v>33</v>
      </c>
      <c r="D24" s="34"/>
      <c r="E24" s="193"/>
      <c r="F24" s="193"/>
      <c r="G24" s="193"/>
      <c r="H24" s="36"/>
      <c r="I24" s="37"/>
      <c r="J24" s="37"/>
      <c r="K24" s="37"/>
      <c r="L24" s="38"/>
    </row>
    <row r="25" spans="1:12" s="39" customFormat="1" ht="16.5" customHeight="1">
      <c r="A25" s="32"/>
      <c r="B25" s="32"/>
      <c r="C25" s="40"/>
      <c r="D25" s="34"/>
      <c r="E25" s="41"/>
      <c r="F25" s="42"/>
      <c r="G25" s="42"/>
      <c r="H25" s="104"/>
      <c r="I25" s="105"/>
      <c r="J25" s="43"/>
      <c r="K25" s="44"/>
      <c r="L25" s="45"/>
    </row>
    <row r="26" spans="1:12" s="39" customFormat="1" ht="15.75" customHeight="1">
      <c r="A26" s="106" t="s">
        <v>34</v>
      </c>
      <c r="B26" s="107"/>
      <c r="C26" s="108" t="s">
        <v>35</v>
      </c>
      <c r="D26" s="109" t="s">
        <v>36</v>
      </c>
      <c r="E26" s="110"/>
      <c r="F26" s="110"/>
      <c r="G26" s="111">
        <f>G47+G57</f>
        <v>0</v>
      </c>
      <c r="H26" s="112"/>
      <c r="I26" s="105"/>
      <c r="J26" s="46"/>
      <c r="K26" s="47"/>
      <c r="L26" s="45"/>
    </row>
    <row r="27" spans="1:12" s="39" customFormat="1" ht="11.25" customHeight="1">
      <c r="A27" s="106"/>
      <c r="B27" s="107"/>
      <c r="C27" s="108"/>
      <c r="D27" s="109"/>
      <c r="E27" s="110"/>
      <c r="F27" s="110"/>
      <c r="G27" s="111"/>
      <c r="H27" s="104"/>
      <c r="I27" s="105"/>
      <c r="J27" s="48"/>
      <c r="K27" s="49"/>
      <c r="L27" s="50"/>
    </row>
    <row r="28" spans="1:12" s="39" customFormat="1" ht="12" customHeight="1">
      <c r="A28" s="107" t="s">
        <v>37</v>
      </c>
      <c r="B28" s="107"/>
      <c r="C28" s="113" t="s">
        <v>38</v>
      </c>
      <c r="D28" s="114" t="s">
        <v>39</v>
      </c>
      <c r="E28" s="115">
        <v>15</v>
      </c>
      <c r="F28" s="115"/>
      <c r="G28" s="116">
        <f>E28*F28*0.01</f>
        <v>0</v>
      </c>
      <c r="H28" s="104"/>
      <c r="I28" s="105"/>
      <c r="J28" s="48"/>
      <c r="K28" s="49"/>
      <c r="L28" s="51"/>
    </row>
    <row r="29" spans="1:12" s="39" customFormat="1" ht="12" customHeight="1">
      <c r="A29" s="107" t="s">
        <v>40</v>
      </c>
      <c r="B29" s="107"/>
      <c r="C29" s="113" t="s">
        <v>41</v>
      </c>
      <c r="D29" s="114" t="s">
        <v>39</v>
      </c>
      <c r="E29" s="115">
        <v>21</v>
      </c>
      <c r="F29" s="116">
        <f>G26</f>
        <v>0</v>
      </c>
      <c r="G29" s="116">
        <f>E29*F29*0.01</f>
        <v>0</v>
      </c>
      <c r="H29" s="104"/>
      <c r="I29" s="105"/>
      <c r="J29" s="48"/>
      <c r="K29" s="49"/>
      <c r="L29" s="51"/>
    </row>
    <row r="30" spans="1:12" s="39" customFormat="1" ht="8.25" customHeight="1">
      <c r="A30" s="107"/>
      <c r="B30" s="107"/>
      <c r="C30" s="113"/>
      <c r="D30" s="114"/>
      <c r="E30" s="115"/>
      <c r="F30" s="115"/>
      <c r="G30" s="116"/>
      <c r="H30" s="104"/>
      <c r="I30" s="105"/>
      <c r="J30" s="48"/>
      <c r="K30" s="49"/>
      <c r="L30" s="51"/>
    </row>
    <row r="31" spans="1:12" s="39" customFormat="1" ht="14.25" customHeight="1">
      <c r="A31" s="106" t="s">
        <v>42</v>
      </c>
      <c r="B31" s="107"/>
      <c r="C31" s="108" t="s">
        <v>43</v>
      </c>
      <c r="D31" s="109" t="s">
        <v>36</v>
      </c>
      <c r="E31" s="110"/>
      <c r="F31" s="110"/>
      <c r="G31" s="111">
        <f>SUM(G26:G30)</f>
        <v>0</v>
      </c>
      <c r="H31" s="117"/>
      <c r="I31" s="118"/>
      <c r="J31" s="48"/>
      <c r="K31" s="49"/>
      <c r="L31" s="51"/>
    </row>
    <row r="32" spans="1:12" s="39" customFormat="1" ht="12" customHeight="1">
      <c r="A32" s="119"/>
      <c r="B32" s="120"/>
      <c r="C32" s="121"/>
      <c r="D32" s="122"/>
      <c r="E32" s="118"/>
      <c r="F32" s="118"/>
      <c r="G32" s="123"/>
      <c r="H32" s="104"/>
      <c r="I32" s="105"/>
      <c r="J32" s="48"/>
      <c r="K32" s="49"/>
      <c r="L32" s="51"/>
    </row>
    <row r="33" spans="1:12" s="39" customFormat="1" ht="12" customHeight="1">
      <c r="A33" s="119"/>
      <c r="B33" s="120"/>
      <c r="C33" s="121"/>
      <c r="D33" s="122"/>
      <c r="E33" s="118"/>
      <c r="F33" s="118"/>
      <c r="G33" s="123"/>
      <c r="H33" s="104"/>
      <c r="I33" s="105"/>
      <c r="J33" s="48"/>
      <c r="K33" s="49"/>
      <c r="L33" s="51"/>
    </row>
    <row r="34" spans="1:12" s="39" customFormat="1" ht="12" customHeight="1">
      <c r="A34" s="119"/>
      <c r="B34" s="120"/>
      <c r="C34" s="121"/>
      <c r="D34" s="122"/>
      <c r="E34" s="118"/>
      <c r="F34" s="118"/>
      <c r="G34" s="123"/>
      <c r="H34" s="104"/>
      <c r="I34" s="105"/>
      <c r="J34" s="48"/>
      <c r="K34" s="49"/>
      <c r="L34" s="51"/>
    </row>
    <row r="35" spans="1:12" s="39" customFormat="1" ht="15.75" customHeight="1">
      <c r="A35" s="119"/>
      <c r="B35" s="120"/>
      <c r="C35" s="121"/>
      <c r="D35" s="122"/>
      <c r="E35" s="118"/>
      <c r="F35" s="118"/>
      <c r="G35" s="123"/>
      <c r="H35" s="104"/>
      <c r="I35" s="105"/>
      <c r="J35" s="48"/>
      <c r="K35" s="49"/>
      <c r="L35" s="51"/>
    </row>
    <row r="36" spans="1:12" s="39" customFormat="1" ht="15.75" customHeight="1">
      <c r="A36" s="119"/>
      <c r="B36" s="120"/>
      <c r="C36" s="121"/>
      <c r="D36" s="122"/>
      <c r="E36" s="118"/>
      <c r="F36" s="118"/>
      <c r="G36" s="123"/>
      <c r="H36" s="104"/>
      <c r="I36" s="105"/>
      <c r="J36" s="48"/>
      <c r="K36" s="49"/>
      <c r="L36" s="51"/>
    </row>
    <row r="37" spans="1:12" s="39" customFormat="1" ht="15.75" customHeight="1">
      <c r="A37" s="119"/>
      <c r="B37" s="120"/>
      <c r="C37" s="121"/>
      <c r="D37" s="122"/>
      <c r="E37" s="118"/>
      <c r="F37" s="118"/>
      <c r="G37" s="123"/>
      <c r="H37" s="104"/>
      <c r="I37" s="105"/>
      <c r="J37" s="48"/>
      <c r="K37" s="49"/>
      <c r="L37" s="51"/>
    </row>
    <row r="38" spans="1:12" s="39" customFormat="1" ht="12" customHeight="1">
      <c r="A38" s="119"/>
      <c r="B38" s="120"/>
      <c r="C38" s="121"/>
      <c r="D38" s="122"/>
      <c r="E38" s="118"/>
      <c r="F38" s="118"/>
      <c r="G38" s="123"/>
      <c r="H38" s="104"/>
      <c r="I38" s="105"/>
      <c r="J38" s="48"/>
      <c r="K38" s="49"/>
      <c r="L38" s="51"/>
    </row>
    <row r="39" spans="1:12" s="55" customFormat="1" ht="12" customHeight="1">
      <c r="A39" s="37"/>
      <c r="B39" s="37"/>
      <c r="C39" s="52" t="s">
        <v>44</v>
      </c>
      <c r="D39" s="53"/>
      <c r="E39" s="54"/>
      <c r="F39" s="37"/>
      <c r="G39" s="37"/>
      <c r="H39" s="104"/>
      <c r="I39" s="105"/>
      <c r="J39" s="48"/>
      <c r="K39" s="49"/>
      <c r="L39" s="51"/>
    </row>
    <row r="40" spans="1:12" s="55" customFormat="1" ht="13.5" customHeight="1">
      <c r="A40" s="37"/>
      <c r="B40" s="37"/>
      <c r="C40" s="52"/>
      <c r="D40" s="53"/>
      <c r="E40" s="54"/>
      <c r="F40" s="37"/>
      <c r="G40" s="37"/>
      <c r="H40" s="36"/>
      <c r="I40" s="37"/>
      <c r="J40" s="37"/>
      <c r="K40" s="37"/>
      <c r="L40" s="38"/>
    </row>
    <row r="41" spans="1:12" s="55" customFormat="1" ht="13.5" customHeight="1">
      <c r="A41" s="37"/>
      <c r="B41" s="37"/>
      <c r="C41" s="56"/>
      <c r="D41" s="53"/>
      <c r="E41" s="54"/>
      <c r="F41" s="37"/>
      <c r="G41" s="37"/>
      <c r="H41" s="36"/>
      <c r="I41" s="37"/>
      <c r="J41" s="37"/>
      <c r="K41" s="37"/>
      <c r="L41" s="38"/>
    </row>
    <row r="42" spans="1:12" s="57" customFormat="1" ht="13.5" customHeight="1">
      <c r="A42" s="119" t="s">
        <v>45</v>
      </c>
      <c r="B42" s="120"/>
      <c r="C42" s="121" t="s">
        <v>46</v>
      </c>
      <c r="D42" s="124" t="s">
        <v>47</v>
      </c>
      <c r="E42" s="105" t="s">
        <v>47</v>
      </c>
      <c r="F42" s="105"/>
      <c r="G42" s="105"/>
      <c r="H42" s="104"/>
      <c r="I42" s="105"/>
      <c r="J42" s="43"/>
      <c r="K42" s="44"/>
      <c r="L42" s="45"/>
    </row>
    <row r="43" spans="1:12" s="57" customFormat="1" ht="13.5" customHeight="1">
      <c r="A43" s="120"/>
      <c r="B43" s="120"/>
      <c r="C43" s="125"/>
      <c r="D43" s="124" t="s">
        <v>47</v>
      </c>
      <c r="E43" s="105" t="s">
        <v>47</v>
      </c>
      <c r="F43" s="105"/>
      <c r="G43" s="105"/>
      <c r="H43" s="104"/>
      <c r="I43" s="105"/>
      <c r="J43" s="46"/>
      <c r="K43" s="47"/>
      <c r="L43" s="45"/>
    </row>
    <row r="44" spans="1:12" s="58" customFormat="1" ht="13.5" customHeight="1">
      <c r="A44" s="120">
        <v>1</v>
      </c>
      <c r="B44" s="120"/>
      <c r="C44" s="125" t="s">
        <v>48</v>
      </c>
      <c r="D44" s="124" t="s">
        <v>36</v>
      </c>
      <c r="E44" s="105" t="s">
        <v>47</v>
      </c>
      <c r="F44" s="105"/>
      <c r="G44" s="126">
        <f>G72</f>
        <v>0</v>
      </c>
      <c r="H44" s="104"/>
      <c r="I44" s="105"/>
      <c r="J44" s="48"/>
      <c r="K44" s="49"/>
      <c r="L44" s="50"/>
    </row>
    <row r="45" spans="1:12" s="58" customFormat="1" ht="13.5" customHeight="1">
      <c r="A45" s="120">
        <v>2</v>
      </c>
      <c r="B45" s="120"/>
      <c r="C45" s="125" t="s">
        <v>49</v>
      </c>
      <c r="D45" s="124" t="s">
        <v>36</v>
      </c>
      <c r="E45" s="105"/>
      <c r="F45" s="105"/>
      <c r="G45" s="126">
        <f>G89</f>
        <v>0</v>
      </c>
      <c r="H45" s="104"/>
      <c r="I45" s="105"/>
      <c r="J45" s="48"/>
      <c r="K45" s="49"/>
      <c r="L45" s="51"/>
    </row>
    <row r="46" spans="1:12" s="58" customFormat="1" ht="13.5" customHeight="1">
      <c r="A46" s="120"/>
      <c r="B46" s="120"/>
      <c r="C46" s="125"/>
      <c r="D46" s="124"/>
      <c r="E46" s="105"/>
      <c r="F46" s="105"/>
      <c r="G46" s="126"/>
      <c r="H46" s="104"/>
      <c r="I46" s="105"/>
      <c r="J46" s="48"/>
      <c r="K46" s="49"/>
      <c r="L46" s="51"/>
    </row>
    <row r="47" spans="1:12" s="58" customFormat="1" ht="13.5" customHeight="1">
      <c r="A47" s="119" t="s">
        <v>45</v>
      </c>
      <c r="B47" s="119"/>
      <c r="C47" s="121" t="s">
        <v>50</v>
      </c>
      <c r="D47" s="122" t="s">
        <v>36</v>
      </c>
      <c r="E47" s="118"/>
      <c r="F47" s="118"/>
      <c r="G47" s="123">
        <f>SUM(G44:G46)</f>
        <v>0</v>
      </c>
      <c r="H47" s="117"/>
      <c r="I47" s="118"/>
      <c r="J47" s="48"/>
      <c r="K47" s="49"/>
      <c r="L47" s="51"/>
    </row>
    <row r="48" spans="1:12" s="58" customFormat="1" ht="13.5" customHeight="1">
      <c r="A48" s="120"/>
      <c r="B48" s="120"/>
      <c r="C48" s="125"/>
      <c r="D48" s="124"/>
      <c r="E48" s="105"/>
      <c r="F48" s="105"/>
      <c r="G48" s="126"/>
      <c r="H48" s="104"/>
      <c r="I48" s="105"/>
      <c r="J48" s="48"/>
      <c r="K48" s="49"/>
      <c r="L48" s="51"/>
    </row>
    <row r="49" spans="1:12" s="58" customFormat="1" ht="13.5" customHeight="1">
      <c r="A49" s="120"/>
      <c r="B49" s="120"/>
      <c r="C49" s="125"/>
      <c r="D49" s="124"/>
      <c r="E49" s="105"/>
      <c r="F49" s="105"/>
      <c r="G49" s="126"/>
      <c r="H49" s="104"/>
      <c r="I49" s="105"/>
      <c r="J49" s="48"/>
      <c r="K49" s="49"/>
      <c r="L49" s="51"/>
    </row>
    <row r="50" spans="1:12" s="58" customFormat="1" ht="13.5" customHeight="1">
      <c r="A50" s="120"/>
      <c r="B50" s="120"/>
      <c r="C50" s="125"/>
      <c r="D50" s="124"/>
      <c r="E50" s="105"/>
      <c r="F50" s="105"/>
      <c r="G50" s="126"/>
      <c r="H50" s="104"/>
      <c r="I50" s="105"/>
      <c r="J50" s="48"/>
      <c r="K50" s="49"/>
      <c r="L50" s="51"/>
    </row>
    <row r="51" spans="1:12" s="58" customFormat="1" ht="13.5" customHeight="1">
      <c r="A51" s="119" t="s">
        <v>51</v>
      </c>
      <c r="B51" s="120"/>
      <c r="C51" s="121" t="s">
        <v>52</v>
      </c>
      <c r="D51" s="124" t="s">
        <v>47</v>
      </c>
      <c r="E51" s="105" t="s">
        <v>47</v>
      </c>
      <c r="F51" s="105"/>
      <c r="G51" s="126"/>
      <c r="H51" s="104"/>
      <c r="I51" s="105"/>
      <c r="J51" s="48"/>
      <c r="K51" s="49"/>
      <c r="L51" s="51"/>
    </row>
    <row r="52" spans="1:12" s="58" customFormat="1" ht="13.5" customHeight="1">
      <c r="A52" s="120"/>
      <c r="B52" s="120"/>
      <c r="C52" s="125"/>
      <c r="D52" s="124" t="s">
        <v>47</v>
      </c>
      <c r="E52" s="105" t="s">
        <v>47</v>
      </c>
      <c r="F52" s="105"/>
      <c r="G52" s="126"/>
      <c r="H52" s="104"/>
      <c r="I52" s="105"/>
      <c r="J52" s="48"/>
      <c r="K52" s="49"/>
      <c r="L52" s="51"/>
    </row>
    <row r="53" spans="1:12" s="58" customFormat="1" ht="13.5" customHeight="1">
      <c r="A53" s="120">
        <v>3</v>
      </c>
      <c r="B53" s="120"/>
      <c r="C53" s="125" t="s">
        <v>53</v>
      </c>
      <c r="D53" s="124" t="s">
        <v>36</v>
      </c>
      <c r="E53" s="105" t="s">
        <v>47</v>
      </c>
      <c r="F53" s="105"/>
      <c r="G53" s="126">
        <v>0</v>
      </c>
      <c r="H53" s="104"/>
      <c r="I53" s="105"/>
      <c r="J53" s="48"/>
      <c r="K53" s="49"/>
      <c r="L53" s="51"/>
    </row>
    <row r="54" spans="1:12" s="58" customFormat="1" ht="13.5" customHeight="1">
      <c r="A54" s="120">
        <v>4</v>
      </c>
      <c r="B54" s="120"/>
      <c r="C54" s="125" t="s">
        <v>54</v>
      </c>
      <c r="D54" s="124" t="s">
        <v>36</v>
      </c>
      <c r="E54" s="105"/>
      <c r="F54" s="105"/>
      <c r="G54" s="126">
        <v>0</v>
      </c>
      <c r="H54" s="104"/>
      <c r="I54" s="105"/>
      <c r="J54" s="48"/>
      <c r="K54" s="49"/>
      <c r="L54" s="51"/>
    </row>
    <row r="55" spans="1:12" s="58" customFormat="1" ht="13.5" customHeight="1">
      <c r="A55" s="120">
        <v>5</v>
      </c>
      <c r="B55" s="120"/>
      <c r="C55" s="125" t="s">
        <v>55</v>
      </c>
      <c r="D55" s="124" t="s">
        <v>36</v>
      </c>
      <c r="E55" s="118"/>
      <c r="F55" s="118"/>
      <c r="G55" s="126">
        <f>G521</f>
        <v>0</v>
      </c>
      <c r="H55" s="104"/>
      <c r="I55" s="105"/>
      <c r="J55" s="48"/>
      <c r="K55" s="49"/>
      <c r="L55" s="51"/>
    </row>
    <row r="56" spans="1:12" s="58" customFormat="1" ht="13.5" customHeight="1">
      <c r="A56" s="120"/>
      <c r="B56" s="120"/>
      <c r="C56" s="125"/>
      <c r="D56" s="124"/>
      <c r="E56" s="105"/>
      <c r="F56" s="105"/>
      <c r="G56" s="126"/>
      <c r="H56" s="104"/>
      <c r="I56" s="105"/>
      <c r="J56" s="48"/>
      <c r="K56" s="49"/>
      <c r="L56" s="51"/>
    </row>
    <row r="57" spans="1:12" s="58" customFormat="1" ht="13.5" customHeight="1">
      <c r="A57" s="119" t="s">
        <v>51</v>
      </c>
      <c r="B57" s="119"/>
      <c r="C57" s="121" t="s">
        <v>56</v>
      </c>
      <c r="D57" s="122" t="s">
        <v>36</v>
      </c>
      <c r="E57" s="118"/>
      <c r="F57" s="118"/>
      <c r="G57" s="123">
        <f>SUM(G53:G56)</f>
        <v>0</v>
      </c>
      <c r="H57" s="104"/>
      <c r="I57" s="105"/>
      <c r="J57" s="48"/>
      <c r="K57" s="49"/>
      <c r="L57" s="51"/>
    </row>
    <row r="58" spans="1:12" s="58" customFormat="1" ht="13.5" customHeight="1">
      <c r="A58" s="119"/>
      <c r="B58" s="119"/>
      <c r="C58" s="121"/>
      <c r="D58" s="122"/>
      <c r="E58" s="118"/>
      <c r="F58" s="118"/>
      <c r="G58" s="123"/>
      <c r="H58" s="104"/>
      <c r="I58" s="105"/>
      <c r="J58" s="48"/>
      <c r="K58" s="49"/>
      <c r="L58" s="51"/>
    </row>
    <row r="59" spans="1:12" s="58" customFormat="1" ht="13.5" customHeight="1">
      <c r="A59" s="119"/>
      <c r="B59" s="119"/>
      <c r="C59" s="121"/>
      <c r="D59" s="122"/>
      <c r="E59" s="118"/>
      <c r="F59" s="118"/>
      <c r="G59" s="123"/>
      <c r="H59" s="104"/>
      <c r="I59" s="105"/>
      <c r="J59" s="48"/>
      <c r="K59" s="49"/>
      <c r="L59" s="51"/>
    </row>
    <row r="60" spans="1:12" s="58" customFormat="1" ht="13.5" customHeight="1">
      <c r="A60" s="119"/>
      <c r="B60" s="120"/>
      <c r="C60" s="121"/>
      <c r="D60" s="122"/>
      <c r="E60" s="118"/>
      <c r="F60" s="118"/>
      <c r="G60" s="123"/>
      <c r="H60" s="104"/>
      <c r="I60" s="105"/>
      <c r="J60" s="48"/>
      <c r="K60" s="49"/>
      <c r="L60" s="51"/>
    </row>
    <row r="61" spans="1:12" s="58" customFormat="1" ht="13.5" customHeight="1">
      <c r="A61" s="120"/>
      <c r="B61" s="120"/>
      <c r="C61" s="121" t="s">
        <v>57</v>
      </c>
      <c r="D61" s="124"/>
      <c r="E61" s="105"/>
      <c r="F61" s="105"/>
      <c r="G61" s="126"/>
      <c r="H61" s="104"/>
      <c r="I61" s="105"/>
      <c r="J61" s="48"/>
      <c r="K61" s="49"/>
      <c r="L61" s="51"/>
    </row>
    <row r="62" spans="1:12" s="58" customFormat="1" ht="13.5" customHeight="1">
      <c r="A62" s="120"/>
      <c r="B62" s="120"/>
      <c r="C62" s="125"/>
      <c r="D62" s="124"/>
      <c r="E62" s="105"/>
      <c r="F62" s="105"/>
      <c r="G62" s="126"/>
      <c r="H62" s="104"/>
      <c r="I62" s="105"/>
      <c r="J62" s="48"/>
      <c r="K62" s="49"/>
      <c r="L62" s="51"/>
    </row>
    <row r="63" spans="1:12" s="58" customFormat="1" ht="13.5" customHeight="1">
      <c r="A63" s="120">
        <f>A97</f>
        <v>1</v>
      </c>
      <c r="B63" s="120"/>
      <c r="C63" s="59" t="str">
        <f>C97</f>
        <v>Zemní práce</v>
      </c>
      <c r="D63" s="124" t="s">
        <v>36</v>
      </c>
      <c r="E63" s="105"/>
      <c r="F63" s="105"/>
      <c r="G63" s="126">
        <f>G118</f>
        <v>0</v>
      </c>
      <c r="H63" s="104"/>
      <c r="I63" s="105"/>
      <c r="J63" s="48"/>
      <c r="K63" s="49"/>
      <c r="L63" s="51"/>
    </row>
    <row r="64" spans="1:12" s="58" customFormat="1" ht="13.5" customHeight="1">
      <c r="A64" s="120">
        <f>A122</f>
        <v>27</v>
      </c>
      <c r="B64" s="120"/>
      <c r="C64" s="59" t="str">
        <f>C130</f>
        <v>Základy</v>
      </c>
      <c r="D64" s="124" t="s">
        <v>36</v>
      </c>
      <c r="E64" s="105"/>
      <c r="F64" s="105"/>
      <c r="G64" s="127">
        <f>G130</f>
        <v>0</v>
      </c>
      <c r="H64" s="104"/>
      <c r="I64" s="105"/>
      <c r="J64" s="48"/>
      <c r="K64" s="49"/>
      <c r="L64" s="51"/>
    </row>
    <row r="65" spans="1:12" s="58" customFormat="1" ht="13.5" customHeight="1">
      <c r="A65" s="120">
        <f>A134</f>
        <v>3</v>
      </c>
      <c r="B65" s="120"/>
      <c r="C65" s="59" t="str">
        <f>C134</f>
        <v>Svislé konstrukce</v>
      </c>
      <c r="D65" s="124" t="s">
        <v>36</v>
      </c>
      <c r="E65" s="105"/>
      <c r="F65" s="105"/>
      <c r="G65" s="126">
        <f>G159</f>
        <v>0</v>
      </c>
      <c r="H65" s="104"/>
      <c r="I65" s="105"/>
      <c r="J65" s="48"/>
      <c r="K65" s="49"/>
      <c r="L65" s="51"/>
    </row>
    <row r="66" spans="1:12" s="58" customFormat="1" ht="13.5" customHeight="1">
      <c r="A66" s="120">
        <f>A163</f>
        <v>4</v>
      </c>
      <c r="B66" s="120"/>
      <c r="C66" s="59" t="str">
        <f>C175</f>
        <v>Vodorovné konstrukce</v>
      </c>
      <c r="D66" s="124" t="s">
        <v>36</v>
      </c>
      <c r="E66" s="105"/>
      <c r="F66" s="105"/>
      <c r="G66" s="127">
        <f>G175</f>
        <v>0</v>
      </c>
      <c r="H66" s="104"/>
      <c r="I66" s="105"/>
      <c r="J66" s="48"/>
      <c r="K66" s="49"/>
      <c r="L66" s="51"/>
    </row>
    <row r="67" spans="1:12" s="58" customFormat="1" ht="13.5" customHeight="1">
      <c r="A67" s="120">
        <f>A181</f>
        <v>6</v>
      </c>
      <c r="B67" s="120"/>
      <c r="C67" s="59" t="str">
        <f>C181</f>
        <v>Úpravy povrchů, podlahy, osazování</v>
      </c>
      <c r="D67" s="124" t="s">
        <v>36</v>
      </c>
      <c r="E67" s="105"/>
      <c r="F67" s="105"/>
      <c r="G67" s="126">
        <f>G268</f>
        <v>0</v>
      </c>
      <c r="H67" s="104"/>
      <c r="I67" s="105"/>
      <c r="J67" s="48"/>
      <c r="K67" s="49"/>
      <c r="L67" s="51"/>
    </row>
    <row r="68" spans="1:12" s="58" customFormat="1" ht="13.5" customHeight="1">
      <c r="A68" s="120">
        <f>A272</f>
        <v>93</v>
      </c>
      <c r="B68" s="120"/>
      <c r="C68" s="59" t="str">
        <f>C272</f>
        <v>Dokončující konstrukce a práce</v>
      </c>
      <c r="D68" s="124" t="s">
        <v>36</v>
      </c>
      <c r="E68" s="105"/>
      <c r="F68" s="105"/>
      <c r="G68" s="126">
        <f>G279</f>
        <v>0</v>
      </c>
      <c r="H68" s="104"/>
      <c r="I68" s="105"/>
      <c r="J68" s="48"/>
      <c r="K68" s="49"/>
      <c r="L68" s="51"/>
    </row>
    <row r="69" spans="1:12" s="58" customFormat="1" ht="13.5" customHeight="1">
      <c r="A69" s="120">
        <f>A283</f>
        <v>96</v>
      </c>
      <c r="B69" s="120"/>
      <c r="C69" s="59" t="str">
        <f>C283</f>
        <v>Bourání</v>
      </c>
      <c r="D69" s="124" t="s">
        <v>36</v>
      </c>
      <c r="E69" s="105"/>
      <c r="F69" s="105"/>
      <c r="G69" s="126">
        <f>G335</f>
        <v>0</v>
      </c>
      <c r="H69" s="104"/>
      <c r="I69" s="105"/>
      <c r="J69" s="48"/>
      <c r="K69" s="49"/>
      <c r="L69" s="51"/>
    </row>
    <row r="70" spans="1:12" s="58" customFormat="1" ht="13.5" customHeight="1">
      <c r="A70" s="120">
        <f>A342</f>
        <v>99</v>
      </c>
      <c r="B70" s="120"/>
      <c r="C70" s="59" t="str">
        <f>C342</f>
        <v>Přesun hmot</v>
      </c>
      <c r="D70" s="124" t="s">
        <v>36</v>
      </c>
      <c r="E70" s="105"/>
      <c r="F70" s="105"/>
      <c r="G70" s="126">
        <f>G346</f>
        <v>0</v>
      </c>
      <c r="H70" s="104"/>
      <c r="I70" s="105"/>
      <c r="J70" s="48"/>
      <c r="K70" s="49"/>
      <c r="L70" s="51"/>
    </row>
    <row r="71" spans="1:12" s="58" customFormat="1" ht="13.5" customHeight="1">
      <c r="A71" s="120"/>
      <c r="B71" s="120"/>
      <c r="C71" s="125"/>
      <c r="D71" s="124"/>
      <c r="E71" s="105"/>
      <c r="F71" s="105"/>
      <c r="G71" s="126"/>
      <c r="H71" s="104"/>
      <c r="I71" s="105"/>
      <c r="J71" s="48"/>
      <c r="K71" s="49"/>
      <c r="L71" s="51"/>
    </row>
    <row r="72" spans="1:12" s="58" customFormat="1" ht="13.5" customHeight="1">
      <c r="A72" s="119"/>
      <c r="B72" s="119"/>
      <c r="C72" s="121" t="s">
        <v>58</v>
      </c>
      <c r="D72" s="122" t="s">
        <v>36</v>
      </c>
      <c r="E72" s="118"/>
      <c r="F72" s="118"/>
      <c r="G72" s="123">
        <f>SUM(G63:G71)</f>
        <v>0</v>
      </c>
      <c r="H72" s="117"/>
      <c r="I72" s="118"/>
      <c r="J72" s="48"/>
      <c r="K72" s="49"/>
      <c r="L72" s="51"/>
    </row>
    <row r="73" spans="1:12" s="58" customFormat="1" ht="13.5" customHeight="1">
      <c r="A73" s="120"/>
      <c r="B73" s="120"/>
      <c r="C73" s="125"/>
      <c r="D73" s="124"/>
      <c r="E73" s="105"/>
      <c r="F73" s="105"/>
      <c r="G73" s="126"/>
      <c r="H73" s="104"/>
      <c r="I73" s="105"/>
      <c r="J73" s="48"/>
      <c r="K73" s="49"/>
      <c r="L73" s="51"/>
    </row>
    <row r="74" spans="1:12" s="58" customFormat="1" ht="13.5" customHeight="1">
      <c r="A74" s="120"/>
      <c r="B74" s="120"/>
      <c r="C74" s="125"/>
      <c r="D74" s="124"/>
      <c r="E74" s="105"/>
      <c r="F74" s="105"/>
      <c r="G74" s="126"/>
      <c r="H74" s="104"/>
      <c r="I74" s="105"/>
      <c r="J74" s="48"/>
      <c r="K74" s="49"/>
      <c r="L74" s="51"/>
    </row>
    <row r="75" spans="1:12" s="58" customFormat="1" ht="13.5" customHeight="1">
      <c r="A75" s="120"/>
      <c r="B75" s="120"/>
      <c r="C75" s="125"/>
      <c r="D75" s="124"/>
      <c r="E75" s="105"/>
      <c r="F75" s="105"/>
      <c r="G75" s="126"/>
      <c r="H75" s="104"/>
      <c r="I75" s="105"/>
      <c r="J75" s="48"/>
      <c r="K75" s="49"/>
      <c r="L75" s="51"/>
    </row>
    <row r="76" spans="1:12" s="58" customFormat="1" ht="13.5" customHeight="1">
      <c r="A76" s="120"/>
      <c r="B76" s="120"/>
      <c r="C76" s="121" t="s">
        <v>59</v>
      </c>
      <c r="D76" s="124"/>
      <c r="E76" s="105"/>
      <c r="F76" s="105"/>
      <c r="G76" s="126"/>
      <c r="H76" s="104"/>
      <c r="I76" s="105"/>
      <c r="J76" s="48"/>
      <c r="K76" s="49"/>
      <c r="L76" s="51"/>
    </row>
    <row r="77" spans="1:12" s="58" customFormat="1" ht="13.5" customHeight="1">
      <c r="A77" s="120"/>
      <c r="B77" s="120"/>
      <c r="C77" s="125"/>
      <c r="D77" s="124"/>
      <c r="E77" s="105"/>
      <c r="F77" s="105"/>
      <c r="G77" s="126"/>
      <c r="H77" s="104"/>
      <c r="I77" s="105"/>
      <c r="J77" s="48"/>
      <c r="K77" s="49"/>
      <c r="L77" s="51"/>
    </row>
    <row r="78" spans="1:12" s="58" customFormat="1" ht="13.5" customHeight="1">
      <c r="A78" s="120">
        <f>A358</f>
        <v>721</v>
      </c>
      <c r="B78" s="120"/>
      <c r="C78" s="59" t="str">
        <f>C358</f>
        <v>Zdravotechnika</v>
      </c>
      <c r="D78" s="124" t="s">
        <v>36</v>
      </c>
      <c r="E78" s="105"/>
      <c r="F78" s="105"/>
      <c r="G78" s="126">
        <f>G358</f>
        <v>0</v>
      </c>
      <c r="H78" s="104"/>
      <c r="I78" s="105"/>
      <c r="J78" s="48"/>
      <c r="K78" s="49"/>
      <c r="L78" s="51"/>
    </row>
    <row r="79" spans="1:12" s="58" customFormat="1" ht="13.5" customHeight="1">
      <c r="A79" s="120">
        <f>A362</f>
        <v>731</v>
      </c>
      <c r="B79" s="120"/>
      <c r="C79" s="59" t="str">
        <f>C371</f>
        <v>Ústřední vytápění</v>
      </c>
      <c r="D79" s="124" t="s">
        <v>36</v>
      </c>
      <c r="E79" s="105"/>
      <c r="F79" s="105"/>
      <c r="G79" s="127">
        <f>G371</f>
        <v>0</v>
      </c>
      <c r="H79" s="104"/>
      <c r="I79" s="105"/>
      <c r="J79" s="48"/>
      <c r="K79" s="49"/>
      <c r="L79" s="51"/>
    </row>
    <row r="80" spans="1:12" s="58" customFormat="1" ht="13.5" customHeight="1">
      <c r="A80" s="120">
        <f>A375</f>
        <v>741</v>
      </c>
      <c r="B80" s="120"/>
      <c r="C80" s="59" t="str">
        <f>C383</f>
        <v>Elektromontážní práce - Silnoproud</v>
      </c>
      <c r="D80" s="124" t="s">
        <v>36</v>
      </c>
      <c r="E80" s="105"/>
      <c r="F80" s="105"/>
      <c r="G80" s="127">
        <f>G383</f>
        <v>0</v>
      </c>
      <c r="H80" s="104"/>
      <c r="I80" s="105"/>
      <c r="J80" s="48"/>
      <c r="K80" s="49"/>
      <c r="L80" s="51"/>
    </row>
    <row r="81" spans="1:12" s="58" customFormat="1" ht="13.5" customHeight="1">
      <c r="A81" s="120">
        <v>762</v>
      </c>
      <c r="B81" s="120"/>
      <c r="C81" s="59" t="str">
        <f>C400</f>
        <v>Konstrukce tesařské</v>
      </c>
      <c r="D81" s="124" t="s">
        <v>36</v>
      </c>
      <c r="E81" s="105"/>
      <c r="F81" s="105"/>
      <c r="G81" s="127">
        <f>G400</f>
        <v>0</v>
      </c>
      <c r="H81" s="104"/>
      <c r="I81" s="105"/>
      <c r="J81" s="48"/>
      <c r="K81" s="49"/>
      <c r="L81" s="51"/>
    </row>
    <row r="82" spans="1:12" s="58" customFormat="1" ht="13.5" customHeight="1">
      <c r="A82" s="120">
        <f>A405</f>
        <v>764</v>
      </c>
      <c r="B82" s="120"/>
      <c r="C82" s="59" t="str">
        <f>C405</f>
        <v>Konstrukce klempířské poplastovaný plech dle PD</v>
      </c>
      <c r="D82" s="124" t="s">
        <v>36</v>
      </c>
      <c r="E82" s="105"/>
      <c r="F82" s="105"/>
      <c r="G82" s="126">
        <f>G423</f>
        <v>0</v>
      </c>
      <c r="H82" s="104"/>
      <c r="I82" s="105"/>
      <c r="J82" s="60"/>
      <c r="K82" s="61"/>
      <c r="L82" s="51"/>
    </row>
    <row r="83" spans="1:12" s="58" customFormat="1" ht="13.5" customHeight="1">
      <c r="A83" s="120">
        <f>A427</f>
        <v>766</v>
      </c>
      <c r="B83" s="120"/>
      <c r="C83" s="59" t="str">
        <f>C455</f>
        <v>Konstrukce truhlářské</v>
      </c>
      <c r="D83" s="124" t="s">
        <v>36</v>
      </c>
      <c r="E83" s="105"/>
      <c r="F83" s="105"/>
      <c r="G83" s="127">
        <f>G455</f>
        <v>0</v>
      </c>
      <c r="H83" s="104"/>
      <c r="I83" s="105"/>
      <c r="J83" s="48"/>
      <c r="K83" s="49"/>
      <c r="L83" s="51"/>
    </row>
    <row r="84" spans="1:12" s="58" customFormat="1" ht="13.5" customHeight="1">
      <c r="A84" s="120">
        <f>A458</f>
        <v>767</v>
      </c>
      <c r="B84" s="120"/>
      <c r="C84" s="59" t="str">
        <f>C458</f>
        <v>Konstrukce zámečnické</v>
      </c>
      <c r="D84" s="124" t="s">
        <v>36</v>
      </c>
      <c r="E84" s="105"/>
      <c r="F84" s="105"/>
      <c r="G84" s="126">
        <f>G471</f>
        <v>0</v>
      </c>
      <c r="H84" s="104"/>
      <c r="I84" s="105"/>
      <c r="J84" s="48"/>
      <c r="K84" s="49"/>
      <c r="L84" s="51"/>
    </row>
    <row r="85" spans="1:12" s="58" customFormat="1" ht="13.5" customHeight="1">
      <c r="A85" s="120">
        <f>A474</f>
        <v>771</v>
      </c>
      <c r="B85" s="120"/>
      <c r="C85" s="59" t="str">
        <f>C486</f>
        <v>Podlahy z dlaždic</v>
      </c>
      <c r="D85" s="124" t="s">
        <v>36</v>
      </c>
      <c r="E85" s="105"/>
      <c r="F85" s="105"/>
      <c r="G85" s="127">
        <f>G486</f>
        <v>0</v>
      </c>
      <c r="H85" s="104"/>
      <c r="I85" s="105"/>
      <c r="J85" s="48"/>
      <c r="K85" s="49"/>
      <c r="L85" s="51"/>
    </row>
    <row r="86" spans="1:12" s="58" customFormat="1" ht="13.5" customHeight="1">
      <c r="A86" s="120">
        <f>A490</f>
        <v>783</v>
      </c>
      <c r="B86" s="120"/>
      <c r="C86" s="59" t="str">
        <f>C490</f>
        <v>Nátěry</v>
      </c>
      <c r="D86" s="124" t="s">
        <v>36</v>
      </c>
      <c r="E86" s="105"/>
      <c r="F86" s="105"/>
      <c r="G86" s="126">
        <f>G497</f>
        <v>0</v>
      </c>
      <c r="H86" s="104"/>
      <c r="I86" s="105"/>
      <c r="J86" s="48"/>
      <c r="K86" s="49"/>
      <c r="L86" s="51"/>
    </row>
    <row r="87" spans="1:12" s="58" customFormat="1" ht="13.5" customHeight="1">
      <c r="A87" s="120">
        <f>A501</f>
        <v>784</v>
      </c>
      <c r="B87" s="120"/>
      <c r="C87" s="59" t="str">
        <f>C501</f>
        <v>Malby</v>
      </c>
      <c r="D87" s="124" t="s">
        <v>36</v>
      </c>
      <c r="E87" s="105"/>
      <c r="F87" s="105"/>
      <c r="G87" s="126">
        <f>G506</f>
        <v>0</v>
      </c>
      <c r="H87" s="104"/>
      <c r="I87" s="105"/>
      <c r="J87" s="48"/>
      <c r="K87" s="49"/>
      <c r="L87" s="51"/>
    </row>
    <row r="88" spans="1:12" s="58" customFormat="1" ht="13.5" customHeight="1">
      <c r="A88" s="120"/>
      <c r="B88" s="120"/>
      <c r="C88" s="125"/>
      <c r="D88" s="124"/>
      <c r="E88" s="105"/>
      <c r="F88" s="105"/>
      <c r="G88" s="126"/>
      <c r="H88" s="104"/>
      <c r="I88" s="105"/>
      <c r="J88" s="48"/>
      <c r="K88" s="49"/>
      <c r="L88" s="51"/>
    </row>
    <row r="89" spans="1:12" s="58" customFormat="1" ht="13.5" customHeight="1">
      <c r="A89" s="119"/>
      <c r="B89" s="119"/>
      <c r="C89" s="121" t="s">
        <v>60</v>
      </c>
      <c r="D89" s="122" t="s">
        <v>36</v>
      </c>
      <c r="E89" s="118"/>
      <c r="F89" s="118"/>
      <c r="G89" s="123">
        <f>SUM(G78:G88)</f>
        <v>0</v>
      </c>
      <c r="H89" s="117"/>
      <c r="I89" s="118"/>
      <c r="J89" s="48"/>
      <c r="K89" s="49"/>
      <c r="L89" s="51"/>
    </row>
    <row r="90" spans="1:12" s="58" customFormat="1" ht="13.5" customHeight="1">
      <c r="A90" s="119"/>
      <c r="B90" s="119"/>
      <c r="C90" s="121"/>
      <c r="D90" s="122"/>
      <c r="E90" s="118"/>
      <c r="F90" s="118"/>
      <c r="G90" s="123"/>
      <c r="H90" s="117"/>
      <c r="I90" s="118"/>
      <c r="J90" s="48"/>
      <c r="K90" s="49"/>
      <c r="L90" s="51"/>
    </row>
    <row r="91" spans="1:12" s="58" customFormat="1" ht="13.5" customHeight="1">
      <c r="A91" s="119"/>
      <c r="B91" s="119"/>
      <c r="C91" s="121"/>
      <c r="D91" s="122"/>
      <c r="E91" s="118"/>
      <c r="F91" s="118"/>
      <c r="G91" s="123"/>
      <c r="H91" s="117"/>
      <c r="I91" s="118"/>
      <c r="J91" s="48"/>
      <c r="K91" s="49"/>
      <c r="L91" s="51"/>
    </row>
    <row r="92" spans="1:12" s="58" customFormat="1" ht="13.5" customHeight="1">
      <c r="A92" s="119"/>
      <c r="B92" s="119"/>
      <c r="C92" s="121"/>
      <c r="D92" s="122"/>
      <c r="E92" s="118"/>
      <c r="F92" s="118"/>
      <c r="G92" s="123"/>
      <c r="H92" s="117"/>
      <c r="I92" s="118"/>
      <c r="J92" s="48"/>
      <c r="K92" s="49"/>
      <c r="L92" s="51"/>
    </row>
    <row r="93" spans="1:12" s="58" customFormat="1" ht="12" customHeight="1">
      <c r="A93" s="119"/>
      <c r="B93" s="119"/>
      <c r="C93" s="121"/>
      <c r="D93" s="122"/>
      <c r="E93" s="118"/>
      <c r="F93" s="118"/>
      <c r="G93" s="123"/>
      <c r="H93" s="117"/>
      <c r="I93" s="118"/>
      <c r="J93" s="48"/>
      <c r="K93" s="49"/>
      <c r="L93" s="51"/>
    </row>
    <row r="94" spans="1:12" s="58" customFormat="1" ht="41.25" customHeight="1">
      <c r="A94" s="62" t="s">
        <v>20</v>
      </c>
      <c r="B94" s="63" t="s">
        <v>21</v>
      </c>
      <c r="C94" s="63" t="s">
        <v>22</v>
      </c>
      <c r="D94" s="63" t="s">
        <v>23</v>
      </c>
      <c r="E94" s="64" t="s">
        <v>61</v>
      </c>
      <c r="F94" s="128" t="s">
        <v>62</v>
      </c>
      <c r="G94" s="63" t="s">
        <v>63</v>
      </c>
      <c r="H94" s="65" t="s">
        <v>64</v>
      </c>
      <c r="I94" s="63" t="s">
        <v>65</v>
      </c>
      <c r="J94" s="63" t="s">
        <v>66</v>
      </c>
      <c r="K94" s="63" t="s">
        <v>67</v>
      </c>
      <c r="L94" s="66" t="s">
        <v>68</v>
      </c>
    </row>
    <row r="95" spans="1:12" s="58" customFormat="1" ht="14.25" customHeight="1">
      <c r="A95" s="67" t="s">
        <v>26</v>
      </c>
      <c r="B95" s="68" t="s">
        <v>27</v>
      </c>
      <c r="C95" s="69" t="s">
        <v>28</v>
      </c>
      <c r="D95" s="68" t="s">
        <v>29</v>
      </c>
      <c r="E95" s="68" t="s">
        <v>30</v>
      </c>
      <c r="F95" s="68" t="s">
        <v>31</v>
      </c>
      <c r="G95" s="68" t="s">
        <v>32</v>
      </c>
      <c r="H95" s="70" t="s">
        <v>69</v>
      </c>
      <c r="I95" s="68" t="s">
        <v>70</v>
      </c>
      <c r="J95" s="68" t="s">
        <v>71</v>
      </c>
      <c r="K95" s="68" t="s">
        <v>72</v>
      </c>
      <c r="L95" s="71" t="s">
        <v>73</v>
      </c>
    </row>
    <row r="96" spans="1:12" s="58" customFormat="1" ht="12.75" customHeight="1">
      <c r="A96" s="172"/>
      <c r="B96" s="129"/>
      <c r="C96" s="130"/>
      <c r="D96" s="131"/>
      <c r="E96" s="131"/>
      <c r="F96" s="177"/>
      <c r="G96" s="131"/>
      <c r="H96" s="132"/>
      <c r="I96" s="131"/>
      <c r="J96" s="72"/>
      <c r="K96" s="73"/>
      <c r="L96" s="74"/>
    </row>
    <row r="97" spans="1:12" s="58" customFormat="1" ht="12.75" customHeight="1">
      <c r="A97" s="173">
        <v>1</v>
      </c>
      <c r="B97" s="120"/>
      <c r="C97" s="125" t="s">
        <v>74</v>
      </c>
      <c r="D97" s="124"/>
      <c r="E97" s="105"/>
      <c r="F97" s="178"/>
      <c r="G97" s="105"/>
      <c r="H97" s="104"/>
      <c r="I97" s="105"/>
      <c r="J97" s="72"/>
      <c r="K97" s="73"/>
      <c r="L97" s="74"/>
    </row>
    <row r="98" spans="1:12" s="58" customFormat="1" ht="12.75" customHeight="1">
      <c r="A98" s="173"/>
      <c r="B98" s="120"/>
      <c r="C98" s="125"/>
      <c r="D98" s="124"/>
      <c r="E98" s="105"/>
      <c r="F98" s="178"/>
      <c r="G98" s="105"/>
      <c r="H98" s="104"/>
      <c r="I98" s="105"/>
      <c r="J98" s="72"/>
      <c r="K98" s="73"/>
      <c r="L98" s="74"/>
    </row>
    <row r="99" spans="1:12" s="78" customFormat="1" ht="13.5" customHeight="1">
      <c r="A99" s="173">
        <v>1</v>
      </c>
      <c r="B99" s="120" t="s">
        <v>75</v>
      </c>
      <c r="C99" s="125" t="s">
        <v>76</v>
      </c>
      <c r="D99" s="124" t="s">
        <v>77</v>
      </c>
      <c r="E99" s="133">
        <v>3.71</v>
      </c>
      <c r="F99" s="179"/>
      <c r="G99" s="133">
        <f>E99*F99</f>
        <v>0</v>
      </c>
      <c r="H99" s="134"/>
      <c r="I99" s="135"/>
      <c r="J99" s="75"/>
      <c r="K99" s="76"/>
      <c r="L99" s="77"/>
    </row>
    <row r="100" spans="1:12" s="78" customFormat="1" ht="13.5" customHeight="1">
      <c r="A100" s="173"/>
      <c r="B100" s="120"/>
      <c r="C100" s="125" t="s">
        <v>78</v>
      </c>
      <c r="D100" s="124"/>
      <c r="E100" s="133"/>
      <c r="F100" s="179"/>
      <c r="G100" s="133"/>
      <c r="H100" s="134"/>
      <c r="I100" s="135"/>
      <c r="J100" s="75"/>
      <c r="K100" s="76"/>
      <c r="L100" s="77"/>
    </row>
    <row r="101" spans="1:12" s="78" customFormat="1" ht="13.5" customHeight="1">
      <c r="A101" s="173">
        <v>2</v>
      </c>
      <c r="B101" s="120" t="s">
        <v>79</v>
      </c>
      <c r="C101" s="136" t="s">
        <v>80</v>
      </c>
      <c r="D101" s="124" t="s">
        <v>77</v>
      </c>
      <c r="E101" s="133">
        <v>1.1100000000000001</v>
      </c>
      <c r="F101" s="179"/>
      <c r="G101" s="133">
        <f>E101*F101</f>
        <v>0</v>
      </c>
      <c r="H101" s="134"/>
      <c r="I101" s="135"/>
      <c r="J101" s="75"/>
      <c r="K101" s="76"/>
      <c r="L101" s="77"/>
    </row>
    <row r="102" spans="1:12" s="78" customFormat="1" ht="13.5" customHeight="1">
      <c r="A102" s="173"/>
      <c r="B102" s="120"/>
      <c r="C102" s="125" t="s">
        <v>81</v>
      </c>
      <c r="D102" s="124"/>
      <c r="E102" s="133"/>
      <c r="F102" s="179"/>
      <c r="G102" s="133"/>
      <c r="H102" s="134"/>
      <c r="I102" s="135"/>
      <c r="J102" s="75"/>
      <c r="K102" s="76"/>
      <c r="L102" s="77"/>
    </row>
    <row r="103" spans="1:12" s="78" customFormat="1" ht="13.5" customHeight="1">
      <c r="A103" s="173">
        <v>3</v>
      </c>
      <c r="B103" s="120" t="s">
        <v>82</v>
      </c>
      <c r="C103" s="136" t="s">
        <v>83</v>
      </c>
      <c r="D103" s="124" t="s">
        <v>77</v>
      </c>
      <c r="E103" s="133">
        <v>9.8000000000000007</v>
      </c>
      <c r="F103" s="180"/>
      <c r="G103" s="133">
        <f>E103*F103</f>
        <v>0</v>
      </c>
      <c r="H103" s="134"/>
      <c r="I103" s="135"/>
      <c r="J103" s="75"/>
      <c r="K103" s="76"/>
      <c r="L103" s="77"/>
    </row>
    <row r="104" spans="1:12" s="78" customFormat="1" ht="13.5" customHeight="1">
      <c r="A104" s="173"/>
      <c r="B104" s="120"/>
      <c r="C104" s="136" t="s">
        <v>84</v>
      </c>
      <c r="D104" s="124" t="s">
        <v>77</v>
      </c>
      <c r="E104" s="133"/>
      <c r="F104" s="180"/>
      <c r="G104" s="133"/>
      <c r="H104" s="134"/>
      <c r="I104" s="135"/>
      <c r="J104" s="75"/>
      <c r="K104" s="76"/>
      <c r="L104" s="77"/>
    </row>
    <row r="105" spans="1:12" s="78" customFormat="1" ht="13.5" customHeight="1">
      <c r="A105" s="173"/>
      <c r="B105" s="120"/>
      <c r="C105" s="136" t="s">
        <v>85</v>
      </c>
      <c r="D105" s="124" t="s">
        <v>77</v>
      </c>
      <c r="E105" s="133"/>
      <c r="F105" s="180"/>
      <c r="G105" s="133"/>
      <c r="H105" s="134"/>
      <c r="I105" s="135"/>
      <c r="J105" s="75"/>
      <c r="K105" s="76"/>
      <c r="L105" s="77"/>
    </row>
    <row r="106" spans="1:12" s="78" customFormat="1" ht="13.5" customHeight="1">
      <c r="A106" s="173"/>
      <c r="B106" s="120"/>
      <c r="C106" s="136" t="s">
        <v>86</v>
      </c>
      <c r="D106" s="124" t="s">
        <v>77</v>
      </c>
      <c r="E106" s="133"/>
      <c r="F106" s="180"/>
      <c r="G106" s="133"/>
      <c r="H106" s="134"/>
      <c r="I106" s="135"/>
      <c r="J106" s="75"/>
      <c r="K106" s="76"/>
      <c r="L106" s="77"/>
    </row>
    <row r="107" spans="1:12" s="78" customFormat="1" ht="13.5" customHeight="1">
      <c r="A107" s="173"/>
      <c r="B107" s="120"/>
      <c r="C107" s="136" t="s">
        <v>87</v>
      </c>
      <c r="D107" s="124" t="s">
        <v>77</v>
      </c>
      <c r="E107" s="133"/>
      <c r="F107" s="180"/>
      <c r="G107" s="133"/>
      <c r="H107" s="134"/>
      <c r="I107" s="135"/>
      <c r="J107" s="75"/>
      <c r="K107" s="76"/>
      <c r="L107" s="77"/>
    </row>
    <row r="108" spans="1:12" s="78" customFormat="1" ht="13.5" customHeight="1">
      <c r="A108" s="173"/>
      <c r="B108" s="120"/>
      <c r="C108" s="136" t="s">
        <v>88</v>
      </c>
      <c r="D108" s="124" t="s">
        <v>77</v>
      </c>
      <c r="E108" s="133"/>
      <c r="F108" s="180"/>
      <c r="G108" s="133"/>
      <c r="H108" s="134"/>
      <c r="I108" s="135"/>
      <c r="J108" s="75"/>
      <c r="K108" s="76"/>
      <c r="L108" s="77"/>
    </row>
    <row r="109" spans="1:12" s="78" customFormat="1" ht="13.5" customHeight="1">
      <c r="A109" s="173">
        <v>4</v>
      </c>
      <c r="B109" s="120" t="s">
        <v>89</v>
      </c>
      <c r="C109" s="136" t="s">
        <v>80</v>
      </c>
      <c r="D109" s="124" t="s">
        <v>77</v>
      </c>
      <c r="E109" s="133">
        <v>2.94</v>
      </c>
      <c r="F109" s="180"/>
      <c r="G109" s="133">
        <f>E109*F109</f>
        <v>0</v>
      </c>
      <c r="H109" s="134"/>
      <c r="I109" s="135"/>
      <c r="J109" s="75"/>
      <c r="K109" s="76"/>
      <c r="L109" s="77"/>
    </row>
    <row r="110" spans="1:12" s="78" customFormat="1" ht="13.5" customHeight="1">
      <c r="A110" s="173"/>
      <c r="B110" s="120"/>
      <c r="C110" s="136" t="s">
        <v>90</v>
      </c>
      <c r="D110" s="124"/>
      <c r="E110" s="133"/>
      <c r="F110" s="180"/>
      <c r="G110" s="133"/>
      <c r="H110" s="134"/>
      <c r="I110" s="135"/>
      <c r="J110" s="75"/>
      <c r="K110" s="76"/>
      <c r="L110" s="77"/>
    </row>
    <row r="111" spans="1:12" s="78" customFormat="1" ht="13.5" customHeight="1">
      <c r="A111" s="173">
        <v>5</v>
      </c>
      <c r="B111" s="120" t="s">
        <v>91</v>
      </c>
      <c r="C111" s="136" t="s">
        <v>92</v>
      </c>
      <c r="D111" s="124" t="s">
        <v>77</v>
      </c>
      <c r="E111" s="133">
        <v>13.51</v>
      </c>
      <c r="F111" s="180"/>
      <c r="G111" s="133">
        <f>E111*F111</f>
        <v>0</v>
      </c>
      <c r="H111" s="134"/>
      <c r="I111" s="135"/>
      <c r="J111" s="75"/>
      <c r="K111" s="76"/>
      <c r="L111" s="77"/>
    </row>
    <row r="112" spans="1:12" s="78" customFormat="1" ht="13.5" customHeight="1">
      <c r="A112" s="173"/>
      <c r="B112" s="120"/>
      <c r="C112" s="136" t="s">
        <v>93</v>
      </c>
      <c r="D112" s="124"/>
      <c r="E112" s="133"/>
      <c r="F112" s="180"/>
      <c r="G112" s="133"/>
      <c r="H112" s="134"/>
      <c r="I112" s="135"/>
      <c r="J112" s="75"/>
      <c r="K112" s="76"/>
      <c r="L112" s="77"/>
    </row>
    <row r="113" spans="1:12" s="78" customFormat="1" ht="13.5" customHeight="1">
      <c r="A113" s="173">
        <v>6</v>
      </c>
      <c r="B113" s="120" t="s">
        <v>94</v>
      </c>
      <c r="C113" s="136" t="s">
        <v>95</v>
      </c>
      <c r="D113" s="124" t="s">
        <v>77</v>
      </c>
      <c r="E113" s="133">
        <v>13.51</v>
      </c>
      <c r="F113" s="180"/>
      <c r="G113" s="133">
        <f>E113*F113</f>
        <v>0</v>
      </c>
      <c r="H113" s="134"/>
      <c r="I113" s="135"/>
      <c r="J113" s="75"/>
      <c r="K113" s="76"/>
      <c r="L113" s="77"/>
    </row>
    <row r="114" spans="1:12" s="78" customFormat="1" ht="13.5" customHeight="1">
      <c r="A114" s="173">
        <v>7</v>
      </c>
      <c r="B114" s="120" t="s">
        <v>96</v>
      </c>
      <c r="C114" s="125" t="s">
        <v>97</v>
      </c>
      <c r="D114" s="124" t="s">
        <v>77</v>
      </c>
      <c r="E114" s="133">
        <v>13.51</v>
      </c>
      <c r="F114" s="180"/>
      <c r="G114" s="133">
        <f>E114*F114</f>
        <v>0</v>
      </c>
      <c r="H114" s="134"/>
      <c r="I114" s="135"/>
      <c r="J114" s="79"/>
      <c r="K114" s="79"/>
      <c r="L114" s="80"/>
    </row>
    <row r="115" spans="1:12" s="78" customFormat="1" ht="13.5" customHeight="1">
      <c r="A115" s="173">
        <v>8</v>
      </c>
      <c r="B115" s="120" t="s">
        <v>98</v>
      </c>
      <c r="C115" s="125" t="s">
        <v>99</v>
      </c>
      <c r="D115" s="124" t="s">
        <v>100</v>
      </c>
      <c r="E115" s="133">
        <v>14.85</v>
      </c>
      <c r="F115" s="180"/>
      <c r="G115" s="133">
        <f>E115*F115</f>
        <v>0</v>
      </c>
      <c r="H115" s="137"/>
      <c r="I115" s="138"/>
      <c r="J115" s="81"/>
      <c r="K115" s="81"/>
      <c r="L115" s="77"/>
    </row>
    <row r="116" spans="1:12" s="78" customFormat="1" ht="13.5" customHeight="1">
      <c r="A116" s="174">
        <v>9</v>
      </c>
      <c r="B116" s="139" t="s">
        <v>101</v>
      </c>
      <c r="C116" s="140" t="s">
        <v>102</v>
      </c>
      <c r="D116" s="141" t="s">
        <v>77</v>
      </c>
      <c r="E116" s="142">
        <v>13.51</v>
      </c>
      <c r="F116" s="180"/>
      <c r="G116" s="142">
        <f>E116*F116</f>
        <v>0</v>
      </c>
      <c r="H116" s="143"/>
      <c r="I116" s="144"/>
      <c r="J116" s="81"/>
      <c r="K116" s="81"/>
      <c r="L116" s="80"/>
    </row>
    <row r="117" spans="1:12" s="78" customFormat="1" ht="13.5" customHeight="1">
      <c r="A117" s="173"/>
      <c r="B117" s="120"/>
      <c r="C117" s="125"/>
      <c r="D117" s="124"/>
      <c r="E117" s="133"/>
      <c r="F117" s="180"/>
      <c r="G117" s="133"/>
      <c r="H117" s="137"/>
      <c r="I117" s="138"/>
      <c r="J117" s="81"/>
      <c r="K117" s="81"/>
      <c r="L117" s="80"/>
    </row>
    <row r="118" spans="1:12" s="78" customFormat="1" ht="13.5" customHeight="1">
      <c r="A118" s="173">
        <f>A97</f>
        <v>1</v>
      </c>
      <c r="B118" s="120"/>
      <c r="C118" s="125" t="str">
        <f>C97</f>
        <v>Zemní práce</v>
      </c>
      <c r="D118" s="124" t="s">
        <v>36</v>
      </c>
      <c r="E118" s="133"/>
      <c r="F118" s="180"/>
      <c r="G118" s="133">
        <f>SUM(G99:G117)</f>
        <v>0</v>
      </c>
      <c r="H118" s="137"/>
      <c r="I118" s="138"/>
      <c r="J118" s="81"/>
      <c r="K118" s="81"/>
      <c r="L118" s="80"/>
    </row>
    <row r="119" spans="1:12" s="78" customFormat="1" ht="13.5" customHeight="1">
      <c r="A119" s="173"/>
      <c r="B119" s="120"/>
      <c r="C119" s="125"/>
      <c r="D119" s="124"/>
      <c r="E119" s="133"/>
      <c r="F119" s="180"/>
      <c r="G119" s="133"/>
      <c r="H119" s="137"/>
      <c r="I119" s="138"/>
      <c r="J119" s="81"/>
      <c r="K119" s="81"/>
      <c r="L119" s="80"/>
    </row>
    <row r="120" spans="1:12" s="78" customFormat="1" ht="13.5" customHeight="1">
      <c r="A120" s="173"/>
      <c r="B120" s="120"/>
      <c r="C120" s="125"/>
      <c r="D120" s="124"/>
      <c r="E120" s="133"/>
      <c r="F120" s="180"/>
      <c r="G120" s="133"/>
      <c r="H120" s="137"/>
      <c r="I120" s="138"/>
      <c r="J120" s="81"/>
      <c r="K120" s="81"/>
      <c r="L120" s="80"/>
    </row>
    <row r="121" spans="1:12" s="78" customFormat="1" ht="13.5" customHeight="1">
      <c r="A121" s="173"/>
      <c r="B121" s="120"/>
      <c r="C121" s="125"/>
      <c r="D121" s="124"/>
      <c r="E121" s="133"/>
      <c r="F121" s="180"/>
      <c r="G121" s="133"/>
      <c r="H121" s="137"/>
      <c r="I121" s="138"/>
      <c r="J121" s="81"/>
      <c r="K121" s="81"/>
      <c r="L121" s="80"/>
    </row>
    <row r="122" spans="1:12" s="78" customFormat="1" ht="13.5" customHeight="1">
      <c r="A122" s="173">
        <v>27</v>
      </c>
      <c r="B122" s="120"/>
      <c r="C122" s="125" t="s">
        <v>103</v>
      </c>
      <c r="D122" s="124"/>
      <c r="E122" s="133"/>
      <c r="F122" s="179"/>
      <c r="G122" s="105"/>
      <c r="H122" s="145"/>
      <c r="I122" s="105"/>
      <c r="J122" s="81"/>
      <c r="K122" s="81"/>
      <c r="L122" s="80"/>
    </row>
    <row r="123" spans="1:12" s="78" customFormat="1" ht="13.5" customHeight="1">
      <c r="A123" s="173"/>
      <c r="B123" s="120"/>
      <c r="C123" s="125"/>
      <c r="D123" s="124"/>
      <c r="E123" s="133"/>
      <c r="F123" s="179"/>
      <c r="G123" s="105"/>
      <c r="H123" s="145"/>
      <c r="I123" s="105"/>
      <c r="J123" s="81"/>
      <c r="K123" s="81"/>
      <c r="L123" s="80"/>
    </row>
    <row r="124" spans="1:12" s="78" customFormat="1" ht="13.5" customHeight="1">
      <c r="A124" s="173">
        <v>1</v>
      </c>
      <c r="B124" s="120" t="s">
        <v>104</v>
      </c>
      <c r="C124" s="136" t="s">
        <v>105</v>
      </c>
      <c r="D124" s="146" t="s">
        <v>77</v>
      </c>
      <c r="E124" s="133">
        <v>8.56</v>
      </c>
      <c r="F124" s="179"/>
      <c r="G124" s="105">
        <f>E124*F124</f>
        <v>0</v>
      </c>
      <c r="H124" s="104">
        <v>2.2559999999999998</v>
      </c>
      <c r="I124" s="145">
        <f>E124*H124</f>
        <v>19.311360000000001</v>
      </c>
      <c r="J124" s="81"/>
      <c r="K124" s="81"/>
      <c r="L124" s="82"/>
    </row>
    <row r="125" spans="1:12" s="78" customFormat="1" ht="13.5" customHeight="1">
      <c r="A125" s="173"/>
      <c r="B125" s="120"/>
      <c r="C125" s="136" t="s">
        <v>106</v>
      </c>
      <c r="D125" s="146"/>
      <c r="E125" s="133"/>
      <c r="F125" s="179"/>
      <c r="G125" s="105"/>
      <c r="H125" s="104"/>
      <c r="I125" s="145"/>
      <c r="J125" s="81"/>
      <c r="K125" s="81"/>
      <c r="L125" s="82"/>
    </row>
    <row r="126" spans="1:12" s="78" customFormat="1" ht="13.5" customHeight="1">
      <c r="A126" s="173">
        <v>2</v>
      </c>
      <c r="B126" s="120" t="s">
        <v>107</v>
      </c>
      <c r="C126" s="136" t="s">
        <v>108</v>
      </c>
      <c r="D126" s="146" t="s">
        <v>100</v>
      </c>
      <c r="E126" s="133">
        <v>9.36</v>
      </c>
      <c r="F126" s="179"/>
      <c r="G126" s="105">
        <f>E126*F126</f>
        <v>0</v>
      </c>
      <c r="H126" s="104">
        <v>1.4999999999999999E-2</v>
      </c>
      <c r="I126" s="145">
        <f>E126*H126</f>
        <v>0.1404</v>
      </c>
      <c r="J126" s="81"/>
      <c r="K126" s="81"/>
      <c r="L126" s="80"/>
    </row>
    <row r="127" spans="1:12" s="78" customFormat="1" ht="13.5" customHeight="1">
      <c r="A127" s="173"/>
      <c r="B127" s="120"/>
      <c r="C127" s="136" t="s">
        <v>109</v>
      </c>
      <c r="D127" s="146"/>
      <c r="E127" s="133"/>
      <c r="F127" s="179"/>
      <c r="G127" s="105"/>
      <c r="H127" s="104"/>
      <c r="I127" s="145"/>
      <c r="J127" s="81"/>
      <c r="K127" s="81"/>
      <c r="L127" s="80"/>
    </row>
    <row r="128" spans="1:12" s="78" customFormat="1" ht="13.5" customHeight="1">
      <c r="A128" s="173">
        <v>3</v>
      </c>
      <c r="B128" s="120" t="s">
        <v>110</v>
      </c>
      <c r="C128" s="136" t="s">
        <v>111</v>
      </c>
      <c r="D128" s="146" t="s">
        <v>100</v>
      </c>
      <c r="E128" s="133">
        <v>9.36</v>
      </c>
      <c r="F128" s="179"/>
      <c r="G128" s="105">
        <f>E128*F128</f>
        <v>0</v>
      </c>
      <c r="H128" s="104">
        <v>0</v>
      </c>
      <c r="I128" s="145">
        <f>E128*H128</f>
        <v>0</v>
      </c>
      <c r="J128" s="81"/>
      <c r="K128" s="81"/>
      <c r="L128" s="82"/>
    </row>
    <row r="129" spans="1:12" s="78" customFormat="1" ht="13.5" customHeight="1">
      <c r="A129" s="173"/>
      <c r="B129" s="120"/>
      <c r="C129" s="125"/>
      <c r="D129" s="124"/>
      <c r="E129" s="133"/>
      <c r="F129" s="179"/>
      <c r="G129" s="105"/>
      <c r="H129" s="145"/>
      <c r="I129" s="145"/>
      <c r="J129" s="81"/>
      <c r="K129" s="81"/>
      <c r="L129" s="80"/>
    </row>
    <row r="130" spans="1:12" s="78" customFormat="1" ht="13.5" customHeight="1">
      <c r="A130" s="173">
        <f>A122</f>
        <v>27</v>
      </c>
      <c r="B130" s="120"/>
      <c r="C130" s="125" t="str">
        <f>C122</f>
        <v>Základy</v>
      </c>
      <c r="D130" s="124" t="s">
        <v>36</v>
      </c>
      <c r="E130" s="133"/>
      <c r="F130" s="179"/>
      <c r="G130" s="105">
        <f>SUM(G124:G129)</f>
        <v>0</v>
      </c>
      <c r="H130" s="145"/>
      <c r="I130" s="105">
        <f>SUM(I124:I129)</f>
        <v>19.45176</v>
      </c>
      <c r="J130" s="81"/>
      <c r="K130" s="81"/>
      <c r="L130" s="80"/>
    </row>
    <row r="131" spans="1:12" s="78" customFormat="1" ht="13.5" customHeight="1">
      <c r="A131" s="173"/>
      <c r="B131" s="120"/>
      <c r="C131" s="125"/>
      <c r="D131" s="124"/>
      <c r="E131" s="133"/>
      <c r="F131" s="179"/>
      <c r="G131" s="105"/>
      <c r="H131" s="145"/>
      <c r="I131" s="105"/>
      <c r="J131" s="81"/>
      <c r="K131" s="81"/>
      <c r="L131" s="80"/>
    </row>
    <row r="132" spans="1:12" s="78" customFormat="1" ht="13.5" customHeight="1">
      <c r="A132" s="173"/>
      <c r="B132" s="120"/>
      <c r="C132" s="125"/>
      <c r="D132" s="124"/>
      <c r="E132" s="133"/>
      <c r="F132" s="179"/>
      <c r="G132" s="105"/>
      <c r="H132" s="145"/>
      <c r="I132" s="105"/>
      <c r="J132" s="81"/>
      <c r="K132" s="81"/>
      <c r="L132" s="80"/>
    </row>
    <row r="133" spans="1:12" s="78" customFormat="1" ht="13.5" customHeight="1">
      <c r="A133" s="173"/>
      <c r="B133" s="120"/>
      <c r="C133" s="125"/>
      <c r="D133" s="124"/>
      <c r="E133" s="133"/>
      <c r="F133" s="179"/>
      <c r="G133" s="105"/>
      <c r="H133" s="145"/>
      <c r="I133" s="105"/>
      <c r="J133" s="81"/>
      <c r="K133" s="81"/>
      <c r="L133" s="80"/>
    </row>
    <row r="134" spans="1:12" s="78" customFormat="1" ht="13.5" customHeight="1">
      <c r="A134" s="173">
        <v>3</v>
      </c>
      <c r="B134" s="120"/>
      <c r="C134" s="125" t="s">
        <v>112</v>
      </c>
      <c r="D134" s="124"/>
      <c r="E134" s="133"/>
      <c r="F134" s="180"/>
      <c r="G134" s="133"/>
      <c r="H134" s="137"/>
      <c r="I134" s="138"/>
      <c r="J134" s="81"/>
      <c r="K134" s="81"/>
      <c r="L134" s="80"/>
    </row>
    <row r="135" spans="1:12" s="78" customFormat="1" ht="13.5" customHeight="1">
      <c r="A135" s="173"/>
      <c r="B135" s="120"/>
      <c r="C135" s="125"/>
      <c r="D135" s="124"/>
      <c r="E135" s="133"/>
      <c r="F135" s="180"/>
      <c r="G135" s="133"/>
      <c r="H135" s="137"/>
      <c r="I135" s="138"/>
      <c r="J135" s="81"/>
      <c r="K135" s="81"/>
      <c r="L135" s="80"/>
    </row>
    <row r="136" spans="1:12" s="78" customFormat="1" ht="12.75" customHeight="1">
      <c r="A136" s="173">
        <v>1</v>
      </c>
      <c r="B136" s="139" t="s">
        <v>113</v>
      </c>
      <c r="C136" s="136" t="s">
        <v>114</v>
      </c>
      <c r="D136" s="146" t="s">
        <v>100</v>
      </c>
      <c r="E136" s="133">
        <v>3.44</v>
      </c>
      <c r="F136" s="179"/>
      <c r="G136" s="105">
        <f t="shared" ref="G136:G150" si="0">E136*F136</f>
        <v>0</v>
      </c>
      <c r="H136" s="104">
        <v>0.34370000000000001</v>
      </c>
      <c r="I136" s="138">
        <f t="shared" ref="I136:I150" si="1">E136*H136</f>
        <v>1.182328</v>
      </c>
      <c r="J136" s="81"/>
      <c r="K136" s="81"/>
      <c r="L136" s="80"/>
    </row>
    <row r="137" spans="1:12" s="78" customFormat="1" ht="12.75" customHeight="1">
      <c r="A137" s="173"/>
      <c r="B137" s="139"/>
      <c r="C137" s="136" t="s">
        <v>115</v>
      </c>
      <c r="D137" s="146"/>
      <c r="E137" s="133"/>
      <c r="F137" s="179"/>
      <c r="G137" s="105"/>
      <c r="H137" s="104"/>
      <c r="I137" s="138"/>
      <c r="J137" s="81"/>
      <c r="K137" s="81"/>
      <c r="L137" s="80"/>
    </row>
    <row r="138" spans="1:12" s="78" customFormat="1" ht="12.75" customHeight="1">
      <c r="A138" s="173">
        <v>2</v>
      </c>
      <c r="B138" s="120" t="s">
        <v>116</v>
      </c>
      <c r="C138" s="136" t="s">
        <v>117</v>
      </c>
      <c r="D138" s="146" t="s">
        <v>77</v>
      </c>
      <c r="E138" s="133">
        <v>0.77</v>
      </c>
      <c r="F138" s="179"/>
      <c r="G138" s="105">
        <f t="shared" si="0"/>
        <v>0</v>
      </c>
      <c r="H138" s="104">
        <v>0</v>
      </c>
      <c r="I138" s="138">
        <f t="shared" si="1"/>
        <v>0</v>
      </c>
      <c r="J138" s="81"/>
      <c r="K138" s="81"/>
      <c r="L138" s="80"/>
    </row>
    <row r="139" spans="1:12" s="78" customFormat="1" ht="12.75" customHeight="1">
      <c r="A139" s="173"/>
      <c r="B139" s="120"/>
      <c r="C139" s="136" t="s">
        <v>118</v>
      </c>
      <c r="D139" s="146"/>
      <c r="E139" s="133"/>
      <c r="F139" s="179"/>
      <c r="G139" s="105"/>
      <c r="H139" s="104"/>
      <c r="I139" s="138"/>
      <c r="J139" s="81"/>
      <c r="K139" s="81"/>
      <c r="L139" s="80"/>
    </row>
    <row r="140" spans="1:12" s="78" customFormat="1" ht="12.75" customHeight="1">
      <c r="A140" s="173">
        <v>3</v>
      </c>
      <c r="B140" s="120" t="s">
        <v>119</v>
      </c>
      <c r="C140" s="136" t="s">
        <v>120</v>
      </c>
      <c r="D140" s="146" t="s">
        <v>77</v>
      </c>
      <c r="E140" s="133">
        <v>0.77</v>
      </c>
      <c r="F140" s="179"/>
      <c r="G140" s="105">
        <f t="shared" si="0"/>
        <v>0</v>
      </c>
      <c r="H140" s="104">
        <v>2.2559999999999998</v>
      </c>
      <c r="I140" s="138">
        <f t="shared" si="1"/>
        <v>1.7371199999999998</v>
      </c>
      <c r="J140" s="81"/>
      <c r="K140" s="81"/>
      <c r="L140" s="80"/>
    </row>
    <row r="141" spans="1:12" s="78" customFormat="1" ht="12.75" customHeight="1">
      <c r="A141" s="173">
        <v>4</v>
      </c>
      <c r="B141" s="120" t="s">
        <v>121</v>
      </c>
      <c r="C141" s="136" t="s">
        <v>122</v>
      </c>
      <c r="D141" s="146" t="s">
        <v>123</v>
      </c>
      <c r="E141" s="133">
        <v>0.04</v>
      </c>
      <c r="F141" s="179"/>
      <c r="G141" s="105">
        <f t="shared" si="0"/>
        <v>0</v>
      </c>
      <c r="H141" s="104">
        <v>1.0488</v>
      </c>
      <c r="I141" s="138">
        <f t="shared" si="1"/>
        <v>4.1951999999999996E-2</v>
      </c>
      <c r="J141" s="81"/>
      <c r="K141" s="81"/>
      <c r="L141" s="82"/>
    </row>
    <row r="142" spans="1:12" s="78" customFormat="1" ht="12.75" customHeight="1">
      <c r="A142" s="173"/>
      <c r="B142" s="120"/>
      <c r="C142" s="136" t="s">
        <v>124</v>
      </c>
      <c r="D142" s="146"/>
      <c r="E142" s="133"/>
      <c r="F142" s="179"/>
      <c r="G142" s="105"/>
      <c r="H142" s="104"/>
      <c r="I142" s="138"/>
      <c r="J142" s="81"/>
      <c r="K142" s="81"/>
      <c r="L142" s="82"/>
    </row>
    <row r="143" spans="1:12" s="78" customFormat="1" ht="21.75" customHeight="1">
      <c r="A143" s="173">
        <v>5</v>
      </c>
      <c r="B143" s="120" t="s">
        <v>125</v>
      </c>
      <c r="C143" s="136" t="s">
        <v>126</v>
      </c>
      <c r="D143" s="124" t="s">
        <v>77</v>
      </c>
      <c r="E143" s="133">
        <v>11.09</v>
      </c>
      <c r="F143" s="180"/>
      <c r="G143" s="133">
        <f t="shared" si="0"/>
        <v>0</v>
      </c>
      <c r="H143" s="137">
        <v>0.56430000000000002</v>
      </c>
      <c r="I143" s="138">
        <f t="shared" si="1"/>
        <v>6.2580870000000006</v>
      </c>
      <c r="J143" s="81"/>
      <c r="K143" s="81"/>
      <c r="L143" s="80"/>
    </row>
    <row r="144" spans="1:12" s="78" customFormat="1" ht="13.5" customHeight="1">
      <c r="A144" s="173"/>
      <c r="B144" s="120"/>
      <c r="C144" s="136" t="s">
        <v>127</v>
      </c>
      <c r="D144" s="124" t="s">
        <v>77</v>
      </c>
      <c r="E144" s="133"/>
      <c r="F144" s="180"/>
      <c r="G144" s="133"/>
      <c r="H144" s="137"/>
      <c r="I144" s="138"/>
      <c r="J144" s="81"/>
      <c r="K144" s="81"/>
      <c r="L144" s="80"/>
    </row>
    <row r="145" spans="1:12" s="78" customFormat="1" ht="13.5" customHeight="1">
      <c r="A145" s="173"/>
      <c r="B145" s="120"/>
      <c r="C145" s="136" t="s">
        <v>128</v>
      </c>
      <c r="D145" s="124" t="s">
        <v>77</v>
      </c>
      <c r="E145" s="133"/>
      <c r="F145" s="180"/>
      <c r="G145" s="133"/>
      <c r="H145" s="137"/>
      <c r="I145" s="138"/>
      <c r="J145" s="81"/>
      <c r="K145" s="81"/>
      <c r="L145" s="80"/>
    </row>
    <row r="146" spans="1:12" s="78" customFormat="1" ht="13.5" customHeight="1">
      <c r="A146" s="173">
        <v>6</v>
      </c>
      <c r="B146" s="147" t="s">
        <v>129</v>
      </c>
      <c r="C146" s="125" t="s">
        <v>130</v>
      </c>
      <c r="D146" s="124" t="s">
        <v>77</v>
      </c>
      <c r="E146" s="133">
        <v>0.61</v>
      </c>
      <c r="F146" s="180"/>
      <c r="G146" s="133">
        <f t="shared" si="0"/>
        <v>0</v>
      </c>
      <c r="H146" s="137">
        <v>1.911</v>
      </c>
      <c r="I146" s="138">
        <f t="shared" si="1"/>
        <v>1.16571</v>
      </c>
      <c r="J146" s="81"/>
      <c r="K146" s="81"/>
      <c r="L146" s="82"/>
    </row>
    <row r="147" spans="1:12" s="78" customFormat="1" ht="13.5" customHeight="1">
      <c r="A147" s="173"/>
      <c r="B147" s="120"/>
      <c r="C147" s="125" t="s">
        <v>131</v>
      </c>
      <c r="D147" s="124"/>
      <c r="E147" s="133"/>
      <c r="F147" s="180"/>
      <c r="G147" s="133"/>
      <c r="H147" s="137"/>
      <c r="I147" s="138"/>
      <c r="J147" s="81"/>
      <c r="K147" s="81"/>
      <c r="L147" s="82"/>
    </row>
    <row r="148" spans="1:12" s="78" customFormat="1" ht="21.75" customHeight="1">
      <c r="A148" s="173">
        <v>7</v>
      </c>
      <c r="B148" s="120" t="s">
        <v>132</v>
      </c>
      <c r="C148" s="125" t="s">
        <v>133</v>
      </c>
      <c r="D148" s="124" t="s">
        <v>123</v>
      </c>
      <c r="E148" s="133">
        <v>0.53</v>
      </c>
      <c r="F148" s="180"/>
      <c r="G148" s="133">
        <f t="shared" si="0"/>
        <v>0</v>
      </c>
      <c r="H148" s="137">
        <v>1.0900000000000001</v>
      </c>
      <c r="I148" s="138">
        <f t="shared" si="1"/>
        <v>0.5777000000000001</v>
      </c>
      <c r="J148" s="81"/>
      <c r="K148" s="81"/>
      <c r="L148" s="83"/>
    </row>
    <row r="149" spans="1:12" s="78" customFormat="1" ht="13.5" customHeight="1">
      <c r="A149" s="173"/>
      <c r="B149" s="120"/>
      <c r="C149" s="125" t="s">
        <v>134</v>
      </c>
      <c r="D149" s="124"/>
      <c r="E149" s="133"/>
      <c r="F149" s="180"/>
      <c r="G149" s="133"/>
      <c r="H149" s="137"/>
      <c r="I149" s="138"/>
      <c r="J149" s="81"/>
      <c r="K149" s="81"/>
      <c r="L149" s="82"/>
    </row>
    <row r="150" spans="1:12" s="78" customFormat="1" ht="22.5" customHeight="1">
      <c r="A150" s="173">
        <v>8</v>
      </c>
      <c r="B150" s="120" t="s">
        <v>135</v>
      </c>
      <c r="C150" s="125" t="s">
        <v>136</v>
      </c>
      <c r="D150" s="124" t="s">
        <v>100</v>
      </c>
      <c r="E150" s="133">
        <v>10.69</v>
      </c>
      <c r="F150" s="180"/>
      <c r="G150" s="133">
        <f t="shared" si="0"/>
        <v>0</v>
      </c>
      <c r="H150" s="137">
        <v>0.1169</v>
      </c>
      <c r="I150" s="138">
        <f t="shared" si="1"/>
        <v>1.2496609999999999</v>
      </c>
      <c r="J150" s="81"/>
      <c r="K150" s="81"/>
      <c r="L150" s="82"/>
    </row>
    <row r="151" spans="1:12" s="78" customFormat="1" ht="12.75" customHeight="1">
      <c r="A151" s="173"/>
      <c r="B151" s="120"/>
      <c r="C151" s="125" t="s">
        <v>137</v>
      </c>
      <c r="D151" s="124"/>
      <c r="E151" s="133"/>
      <c r="F151" s="180"/>
      <c r="G151" s="133"/>
      <c r="H151" s="137"/>
      <c r="I151" s="138"/>
      <c r="J151" s="81"/>
      <c r="K151" s="81"/>
      <c r="L151" s="82"/>
    </row>
    <row r="152" spans="1:12" s="78" customFormat="1" ht="13.5" customHeight="1">
      <c r="A152" s="173">
        <v>9</v>
      </c>
      <c r="B152" s="120" t="s">
        <v>138</v>
      </c>
      <c r="C152" s="125" t="s">
        <v>139</v>
      </c>
      <c r="D152" s="124" t="s">
        <v>140</v>
      </c>
      <c r="E152" s="133">
        <v>6.6</v>
      </c>
      <c r="F152" s="180"/>
      <c r="G152" s="133">
        <f>E152*F152</f>
        <v>0</v>
      </c>
      <c r="H152" s="137">
        <v>2.0000000000000001E-4</v>
      </c>
      <c r="I152" s="138">
        <f>E152*H152</f>
        <v>1.32E-3</v>
      </c>
      <c r="J152" s="81"/>
      <c r="K152" s="81"/>
      <c r="L152" s="80"/>
    </row>
    <row r="153" spans="1:12" s="78" customFormat="1" ht="13.5" customHeight="1">
      <c r="A153" s="173"/>
      <c r="B153" s="120"/>
      <c r="C153" s="125" t="s">
        <v>141</v>
      </c>
      <c r="D153" s="124"/>
      <c r="E153" s="133"/>
      <c r="F153" s="180"/>
      <c r="G153" s="133"/>
      <c r="H153" s="137"/>
      <c r="I153" s="138"/>
      <c r="J153" s="81"/>
      <c r="K153" s="81"/>
      <c r="L153" s="80"/>
    </row>
    <row r="154" spans="1:12" s="78" customFormat="1" ht="22.5" customHeight="1">
      <c r="A154" s="173">
        <v>10</v>
      </c>
      <c r="B154" s="120" t="s">
        <v>142</v>
      </c>
      <c r="C154" s="125" t="s">
        <v>143</v>
      </c>
      <c r="D154" s="124" t="s">
        <v>100</v>
      </c>
      <c r="E154" s="133">
        <v>3.96</v>
      </c>
      <c r="F154" s="180"/>
      <c r="G154" s="133">
        <f>E154*F154</f>
        <v>0</v>
      </c>
      <c r="H154" s="137">
        <v>0.17799999999999999</v>
      </c>
      <c r="I154" s="138">
        <f>E154*H154</f>
        <v>0.70487999999999995</v>
      </c>
      <c r="J154" s="81"/>
      <c r="K154" s="81"/>
      <c r="L154" s="80"/>
    </row>
    <row r="155" spans="1:12" s="78" customFormat="1" ht="13.5" customHeight="1">
      <c r="A155" s="173"/>
      <c r="B155" s="120"/>
      <c r="C155" s="125" t="s">
        <v>144</v>
      </c>
      <c r="D155" s="124"/>
      <c r="E155" s="133"/>
      <c r="F155" s="180"/>
      <c r="G155" s="133"/>
      <c r="H155" s="137"/>
      <c r="I155" s="138"/>
      <c r="J155" s="81"/>
      <c r="K155" s="81"/>
      <c r="L155" s="80"/>
    </row>
    <row r="156" spans="1:12" s="78" customFormat="1" ht="22.5" customHeight="1">
      <c r="A156" s="173">
        <v>11</v>
      </c>
      <c r="B156" s="120" t="s">
        <v>145</v>
      </c>
      <c r="C156" s="125" t="s">
        <v>146</v>
      </c>
      <c r="D156" s="124" t="s">
        <v>100</v>
      </c>
      <c r="E156" s="133">
        <v>10.11</v>
      </c>
      <c r="F156" s="180"/>
      <c r="G156" s="133">
        <f>E156*F156</f>
        <v>0</v>
      </c>
      <c r="H156" s="137">
        <v>0.28699999999999998</v>
      </c>
      <c r="I156" s="138">
        <f>E156*H156</f>
        <v>2.9015699999999995</v>
      </c>
      <c r="J156" s="81"/>
      <c r="K156" s="81"/>
      <c r="L156" s="82"/>
    </row>
    <row r="157" spans="1:12" s="78" customFormat="1" ht="15" customHeight="1">
      <c r="A157" s="173"/>
      <c r="B157" s="120"/>
      <c r="C157" s="125" t="s">
        <v>147</v>
      </c>
      <c r="D157" s="124"/>
      <c r="E157" s="133"/>
      <c r="F157" s="180"/>
      <c r="G157" s="133"/>
      <c r="H157" s="137"/>
      <c r="I157" s="138"/>
      <c r="J157" s="81"/>
      <c r="K157" s="81"/>
      <c r="L157" s="82"/>
    </row>
    <row r="158" spans="1:12" s="78" customFormat="1" ht="13.5" customHeight="1">
      <c r="A158" s="173"/>
      <c r="B158" s="120"/>
      <c r="C158" s="125"/>
      <c r="D158" s="124"/>
      <c r="E158" s="133"/>
      <c r="F158" s="180"/>
      <c r="G158" s="133"/>
      <c r="H158" s="137"/>
      <c r="I158" s="138"/>
      <c r="J158" s="81"/>
      <c r="K158" s="81"/>
      <c r="L158" s="80"/>
    </row>
    <row r="159" spans="1:12" s="78" customFormat="1" ht="13.5" customHeight="1">
      <c r="A159" s="173">
        <f>A134</f>
        <v>3</v>
      </c>
      <c r="B159" s="120"/>
      <c r="C159" s="125" t="str">
        <f>C134</f>
        <v>Svislé konstrukce</v>
      </c>
      <c r="D159" s="124" t="s">
        <v>36</v>
      </c>
      <c r="E159" s="133"/>
      <c r="F159" s="180"/>
      <c r="G159" s="133">
        <f>SUM(G136:G158)</f>
        <v>0</v>
      </c>
      <c r="H159" s="137"/>
      <c r="I159" s="138">
        <f>SUM(I136:I158)</f>
        <v>15.820328</v>
      </c>
      <c r="J159" s="81"/>
      <c r="K159" s="81"/>
      <c r="L159" s="80"/>
    </row>
    <row r="160" spans="1:12" s="78" customFormat="1" ht="13.5" customHeight="1">
      <c r="A160" s="173"/>
      <c r="B160" s="120"/>
      <c r="C160" s="125"/>
      <c r="D160" s="124"/>
      <c r="E160" s="133"/>
      <c r="F160" s="180"/>
      <c r="G160" s="133"/>
      <c r="H160" s="137"/>
      <c r="I160" s="138"/>
      <c r="J160" s="81"/>
      <c r="K160" s="81"/>
      <c r="L160" s="80"/>
    </row>
    <row r="161" spans="1:12" s="78" customFormat="1" ht="13.5" customHeight="1">
      <c r="A161" s="173"/>
      <c r="B161" s="120"/>
      <c r="C161" s="125"/>
      <c r="D161" s="124"/>
      <c r="E161" s="133"/>
      <c r="F161" s="180"/>
      <c r="G161" s="133"/>
      <c r="H161" s="137"/>
      <c r="I161" s="138"/>
      <c r="J161" s="81"/>
      <c r="K161" s="81"/>
      <c r="L161" s="80"/>
    </row>
    <row r="162" spans="1:12" s="78" customFormat="1" ht="13.5" customHeight="1">
      <c r="A162" s="173"/>
      <c r="B162" s="120"/>
      <c r="C162" s="125"/>
      <c r="D162" s="124"/>
      <c r="E162" s="133"/>
      <c r="F162" s="180"/>
      <c r="G162" s="133"/>
      <c r="H162" s="137"/>
      <c r="I162" s="138"/>
      <c r="J162" s="81"/>
      <c r="K162" s="81"/>
      <c r="L162" s="80"/>
    </row>
    <row r="163" spans="1:12" s="78" customFormat="1" ht="13.5" customHeight="1">
      <c r="A163" s="173">
        <v>4</v>
      </c>
      <c r="B163" s="120"/>
      <c r="C163" s="125" t="s">
        <v>148</v>
      </c>
      <c r="D163" s="124"/>
      <c r="E163" s="133"/>
      <c r="F163" s="180"/>
      <c r="G163" s="133"/>
      <c r="H163" s="137"/>
      <c r="I163" s="138"/>
      <c r="J163" s="81"/>
      <c r="K163" s="81"/>
      <c r="L163" s="80"/>
    </row>
    <row r="164" spans="1:12" s="78" customFormat="1" ht="13.5" customHeight="1">
      <c r="A164" s="173"/>
      <c r="B164" s="120"/>
      <c r="C164" s="125"/>
      <c r="D164" s="124"/>
      <c r="E164" s="133"/>
      <c r="F164" s="180"/>
      <c r="G164" s="133"/>
      <c r="H164" s="137"/>
      <c r="I164" s="138"/>
      <c r="J164" s="81"/>
      <c r="K164" s="81"/>
      <c r="L164" s="80"/>
    </row>
    <row r="165" spans="1:12" s="78" customFormat="1" ht="13.5" customHeight="1">
      <c r="A165" s="173">
        <v>1</v>
      </c>
      <c r="B165" s="120" t="s">
        <v>149</v>
      </c>
      <c r="C165" s="136" t="s">
        <v>150</v>
      </c>
      <c r="D165" s="124" t="s">
        <v>140</v>
      </c>
      <c r="E165" s="133">
        <v>20.100000000000001</v>
      </c>
      <c r="F165" s="180"/>
      <c r="G165" s="133">
        <f t="shared" ref="G165:G172" si="2">E165*F165</f>
        <v>0</v>
      </c>
      <c r="H165" s="137">
        <v>0.1016</v>
      </c>
      <c r="I165" s="138">
        <f t="shared" ref="I165:I172" si="3">E165*H165</f>
        <v>2.04216</v>
      </c>
      <c r="J165" s="81"/>
      <c r="K165" s="81"/>
      <c r="L165" s="80"/>
    </row>
    <row r="166" spans="1:12" s="78" customFormat="1" ht="13.5" customHeight="1">
      <c r="A166" s="173"/>
      <c r="B166" s="120"/>
      <c r="C166" s="136" t="s">
        <v>151</v>
      </c>
      <c r="D166" s="124"/>
      <c r="E166" s="133"/>
      <c r="F166" s="180"/>
      <c r="G166" s="133"/>
      <c r="H166" s="137"/>
      <c r="I166" s="138"/>
      <c r="J166" s="81"/>
      <c r="K166" s="81"/>
      <c r="L166" s="80"/>
    </row>
    <row r="167" spans="1:12" s="78" customFormat="1" ht="13.5" customHeight="1">
      <c r="A167" s="173">
        <v>2</v>
      </c>
      <c r="B167" s="120" t="s">
        <v>152</v>
      </c>
      <c r="C167" s="136" t="s">
        <v>153</v>
      </c>
      <c r="D167" s="124" t="s">
        <v>100</v>
      </c>
      <c r="E167" s="133">
        <v>6.03</v>
      </c>
      <c r="F167" s="180"/>
      <c r="G167" s="133">
        <f t="shared" si="2"/>
        <v>0</v>
      </c>
      <c r="H167" s="137">
        <v>6.5799999999999999E-3</v>
      </c>
      <c r="I167" s="138">
        <f t="shared" si="3"/>
        <v>3.9677400000000002E-2</v>
      </c>
      <c r="J167" s="81"/>
      <c r="K167" s="81"/>
      <c r="L167" s="80"/>
    </row>
    <row r="168" spans="1:12" s="78" customFormat="1" ht="13.5" customHeight="1">
      <c r="A168" s="173"/>
      <c r="B168" s="120"/>
      <c r="C168" s="136" t="s">
        <v>154</v>
      </c>
      <c r="D168" s="124"/>
      <c r="E168" s="133"/>
      <c r="F168" s="180"/>
      <c r="G168" s="133"/>
      <c r="H168" s="137"/>
      <c r="I168" s="138"/>
      <c r="J168" s="81"/>
      <c r="K168" s="81"/>
      <c r="L168" s="80"/>
    </row>
    <row r="169" spans="1:12" s="78" customFormat="1" ht="13.5" customHeight="1">
      <c r="A169" s="173">
        <v>3</v>
      </c>
      <c r="B169" s="120" t="s">
        <v>155</v>
      </c>
      <c r="C169" s="136" t="s">
        <v>156</v>
      </c>
      <c r="D169" s="124" t="s">
        <v>100</v>
      </c>
      <c r="E169" s="133">
        <v>6.03</v>
      </c>
      <c r="F169" s="180"/>
      <c r="G169" s="133">
        <f t="shared" si="2"/>
        <v>0</v>
      </c>
      <c r="H169" s="137">
        <v>0</v>
      </c>
      <c r="I169" s="138">
        <f t="shared" si="3"/>
        <v>0</v>
      </c>
      <c r="J169" s="81"/>
      <c r="K169" s="81"/>
      <c r="L169" s="80"/>
    </row>
    <row r="170" spans="1:12" s="78" customFormat="1" ht="25.5" customHeight="1">
      <c r="A170" s="173">
        <v>4</v>
      </c>
      <c r="B170" s="120" t="s">
        <v>157</v>
      </c>
      <c r="C170" s="136" t="s">
        <v>158</v>
      </c>
      <c r="D170" s="124" t="s">
        <v>100</v>
      </c>
      <c r="E170" s="133">
        <v>11.75</v>
      </c>
      <c r="F170" s="180"/>
      <c r="G170" s="133">
        <f t="shared" si="2"/>
        <v>0</v>
      </c>
      <c r="H170" s="137">
        <v>0.04</v>
      </c>
      <c r="I170" s="138">
        <f t="shared" si="3"/>
        <v>0.47000000000000003</v>
      </c>
      <c r="J170" s="81"/>
      <c r="K170" s="81"/>
      <c r="L170" s="80"/>
    </row>
    <row r="171" spans="1:12" s="78" customFormat="1" ht="25.5" customHeight="1">
      <c r="A171" s="173"/>
      <c r="B171" s="120"/>
      <c r="C171" s="136" t="s">
        <v>159</v>
      </c>
      <c r="D171" s="124"/>
      <c r="E171" s="133"/>
      <c r="F171" s="180"/>
      <c r="G171" s="133"/>
      <c r="H171" s="137"/>
      <c r="I171" s="138"/>
      <c r="J171" s="81"/>
      <c r="K171" s="81"/>
      <c r="L171" s="80"/>
    </row>
    <row r="172" spans="1:12" s="78" customFormat="1" ht="24" customHeight="1">
      <c r="A172" s="173">
        <v>5</v>
      </c>
      <c r="B172" s="120" t="s">
        <v>160</v>
      </c>
      <c r="C172" s="136" t="s">
        <v>161</v>
      </c>
      <c r="D172" s="124" t="s">
        <v>162</v>
      </c>
      <c r="E172" s="133">
        <v>13.51</v>
      </c>
      <c r="F172" s="180"/>
      <c r="G172" s="133">
        <f t="shared" si="2"/>
        <v>0</v>
      </c>
      <c r="H172" s="137">
        <v>0.14399999999999999</v>
      </c>
      <c r="I172" s="138">
        <f t="shared" si="3"/>
        <v>1.9454399999999998</v>
      </c>
      <c r="J172" s="81"/>
      <c r="K172" s="81"/>
      <c r="L172" s="80"/>
    </row>
    <row r="173" spans="1:12" s="78" customFormat="1" ht="13.5" customHeight="1">
      <c r="A173" s="173"/>
      <c r="B173" s="120"/>
      <c r="C173" s="136" t="s">
        <v>163</v>
      </c>
      <c r="D173" s="124"/>
      <c r="E173" s="133"/>
      <c r="F173" s="180"/>
      <c r="G173" s="133"/>
      <c r="H173" s="137"/>
      <c r="I173" s="138"/>
      <c r="J173" s="81"/>
      <c r="K173" s="81"/>
      <c r="L173" s="80"/>
    </row>
    <row r="174" spans="1:12" s="78" customFormat="1" ht="13.5" customHeight="1">
      <c r="A174" s="173"/>
      <c r="B174" s="120"/>
      <c r="C174" s="136"/>
      <c r="D174" s="124"/>
      <c r="E174" s="133"/>
      <c r="F174" s="180"/>
      <c r="G174" s="133"/>
      <c r="H174" s="137"/>
      <c r="I174" s="138"/>
      <c r="J174" s="81"/>
      <c r="K174" s="81"/>
      <c r="L174" s="80"/>
    </row>
    <row r="175" spans="1:12" s="78" customFormat="1" ht="13.5" customHeight="1">
      <c r="A175" s="173">
        <f>A163</f>
        <v>4</v>
      </c>
      <c r="B175" s="120"/>
      <c r="C175" s="125" t="str">
        <f>C163</f>
        <v>Vodorovné konstrukce</v>
      </c>
      <c r="D175" s="124" t="s">
        <v>36</v>
      </c>
      <c r="E175" s="133"/>
      <c r="F175" s="180"/>
      <c r="G175" s="133">
        <f>SUM(G165:G174)</f>
        <v>0</v>
      </c>
      <c r="H175" s="137"/>
      <c r="I175" s="133">
        <f>SUM(I165:I174)</f>
        <v>4.4972773999999998</v>
      </c>
      <c r="J175" s="81"/>
      <c r="K175" s="81"/>
      <c r="L175" s="80"/>
    </row>
    <row r="176" spans="1:12" s="78" customFormat="1" ht="13.5" customHeight="1">
      <c r="A176" s="173"/>
      <c r="B176" s="120"/>
      <c r="C176" s="125"/>
      <c r="D176" s="124"/>
      <c r="E176" s="133"/>
      <c r="F176" s="180"/>
      <c r="G176" s="133"/>
      <c r="H176" s="137"/>
      <c r="I176" s="138"/>
      <c r="J176" s="81"/>
      <c r="K176" s="81"/>
      <c r="L176" s="80"/>
    </row>
    <row r="177" spans="1:12" s="78" customFormat="1" ht="13.5" customHeight="1">
      <c r="A177" s="173"/>
      <c r="B177" s="120"/>
      <c r="C177" s="125"/>
      <c r="D177" s="124"/>
      <c r="E177" s="133"/>
      <c r="F177" s="180"/>
      <c r="G177" s="133"/>
      <c r="H177" s="137"/>
      <c r="I177" s="138"/>
      <c r="J177" s="81"/>
      <c r="K177" s="81"/>
      <c r="L177" s="80"/>
    </row>
    <row r="178" spans="1:12" s="78" customFormat="1" ht="13.5" customHeight="1">
      <c r="A178" s="173"/>
      <c r="B178" s="120"/>
      <c r="C178" s="125"/>
      <c r="D178" s="124"/>
      <c r="E178" s="133"/>
      <c r="F178" s="180"/>
      <c r="G178" s="133"/>
      <c r="H178" s="137"/>
      <c r="I178" s="138"/>
      <c r="J178" s="81"/>
      <c r="K178" s="81"/>
      <c r="L178" s="80"/>
    </row>
    <row r="179" spans="1:12" s="78" customFormat="1" ht="13.5" customHeight="1">
      <c r="A179" s="173"/>
      <c r="B179" s="120"/>
      <c r="C179" s="125"/>
      <c r="D179" s="124"/>
      <c r="E179" s="133"/>
      <c r="F179" s="180"/>
      <c r="G179" s="133"/>
      <c r="H179" s="137"/>
      <c r="I179" s="138"/>
      <c r="J179" s="81"/>
      <c r="K179" s="81"/>
      <c r="L179" s="80"/>
    </row>
    <row r="180" spans="1:12" s="78" customFormat="1" ht="13.5" customHeight="1">
      <c r="A180" s="173"/>
      <c r="B180" s="120"/>
      <c r="C180" s="125"/>
      <c r="D180" s="124"/>
      <c r="E180" s="133"/>
      <c r="F180" s="180"/>
      <c r="G180" s="133"/>
      <c r="H180" s="137"/>
      <c r="I180" s="138"/>
      <c r="J180" s="81"/>
      <c r="K180" s="81"/>
      <c r="L180" s="80"/>
    </row>
    <row r="181" spans="1:12" s="78" customFormat="1" ht="13.5" customHeight="1">
      <c r="A181" s="173">
        <v>6</v>
      </c>
      <c r="B181" s="120"/>
      <c r="C181" s="125" t="s">
        <v>164</v>
      </c>
      <c r="D181" s="124"/>
      <c r="E181" s="133"/>
      <c r="F181" s="180"/>
      <c r="G181" s="133"/>
      <c r="H181" s="137"/>
      <c r="I181" s="138"/>
      <c r="J181" s="81"/>
      <c r="K181" s="81"/>
      <c r="L181" s="80"/>
    </row>
    <row r="182" spans="1:12" s="78" customFormat="1" ht="13.5" customHeight="1">
      <c r="A182" s="173"/>
      <c r="B182" s="120"/>
      <c r="C182" s="125"/>
      <c r="D182" s="124"/>
      <c r="E182" s="133"/>
      <c r="F182" s="180"/>
      <c r="G182" s="133"/>
      <c r="H182" s="137"/>
      <c r="I182" s="138"/>
      <c r="J182" s="81"/>
      <c r="K182" s="81"/>
      <c r="L182" s="80"/>
    </row>
    <row r="183" spans="1:12" s="78" customFormat="1" ht="22.5" customHeight="1">
      <c r="A183" s="173">
        <v>1</v>
      </c>
      <c r="B183" s="120" t="s">
        <v>165</v>
      </c>
      <c r="C183" s="125" t="s">
        <v>166</v>
      </c>
      <c r="D183" s="124" t="s">
        <v>100</v>
      </c>
      <c r="E183" s="133">
        <v>263.45999999999998</v>
      </c>
      <c r="F183" s="180"/>
      <c r="G183" s="133">
        <f>E183*F183</f>
        <v>0</v>
      </c>
      <c r="H183" s="137">
        <v>1.2E-4</v>
      </c>
      <c r="I183" s="138">
        <f>E183*H183</f>
        <v>3.1615199999999996E-2</v>
      </c>
      <c r="J183" s="81"/>
      <c r="K183" s="81"/>
      <c r="L183" s="80"/>
    </row>
    <row r="184" spans="1:12" s="78" customFormat="1" ht="13.5" customHeight="1">
      <c r="A184" s="173"/>
      <c r="B184" s="120"/>
      <c r="C184" s="125" t="s">
        <v>167</v>
      </c>
      <c r="D184" s="124"/>
      <c r="E184" s="133"/>
      <c r="F184" s="180"/>
      <c r="G184" s="133"/>
      <c r="H184" s="137"/>
      <c r="I184" s="138"/>
      <c r="J184" s="81"/>
      <c r="K184" s="81"/>
      <c r="L184" s="80"/>
    </row>
    <row r="185" spans="1:12" s="78" customFormat="1" ht="22.5" customHeight="1">
      <c r="A185" s="173">
        <v>2</v>
      </c>
      <c r="B185" s="120" t="s">
        <v>168</v>
      </c>
      <c r="C185" s="125" t="s">
        <v>169</v>
      </c>
      <c r="D185" s="124" t="s">
        <v>100</v>
      </c>
      <c r="E185" s="133">
        <v>82.89</v>
      </c>
      <c r="F185" s="180"/>
      <c r="G185" s="133">
        <f>E185*F185</f>
        <v>0</v>
      </c>
      <c r="H185" s="137">
        <v>2.0000000000000001E-4</v>
      </c>
      <c r="I185" s="138">
        <f>E185*H185</f>
        <v>1.6578000000000002E-2</v>
      </c>
      <c r="J185" s="81"/>
      <c r="K185" s="81"/>
      <c r="L185" s="80"/>
    </row>
    <row r="186" spans="1:12" s="78" customFormat="1" ht="12" customHeight="1">
      <c r="A186" s="173"/>
      <c r="B186" s="120"/>
      <c r="C186" s="125" t="s">
        <v>170</v>
      </c>
      <c r="D186" s="124"/>
      <c r="E186" s="133"/>
      <c r="F186" s="180"/>
      <c r="G186" s="133"/>
      <c r="H186" s="137"/>
      <c r="I186" s="138"/>
      <c r="J186" s="81"/>
      <c r="K186" s="81"/>
      <c r="L186" s="80"/>
    </row>
    <row r="187" spans="1:12" s="78" customFormat="1" ht="22.5" customHeight="1">
      <c r="A187" s="173"/>
      <c r="B187" s="120"/>
      <c r="C187" s="125" t="s">
        <v>171</v>
      </c>
      <c r="D187" s="124" t="s">
        <v>100</v>
      </c>
      <c r="E187" s="133"/>
      <c r="F187" s="180"/>
      <c r="G187" s="133"/>
      <c r="H187" s="137"/>
      <c r="I187" s="138"/>
      <c r="J187" s="81"/>
      <c r="K187" s="81"/>
      <c r="L187" s="80"/>
    </row>
    <row r="188" spans="1:12" s="78" customFormat="1" ht="13.5" customHeight="1">
      <c r="A188" s="173"/>
      <c r="B188" s="120"/>
      <c r="C188" s="125" t="s">
        <v>172</v>
      </c>
      <c r="D188" s="124" t="s">
        <v>100</v>
      </c>
      <c r="E188" s="133"/>
      <c r="F188" s="180"/>
      <c r="G188" s="133"/>
      <c r="H188" s="137"/>
      <c r="I188" s="138"/>
      <c r="J188" s="81"/>
      <c r="K188" s="81"/>
      <c r="L188" s="80"/>
    </row>
    <row r="189" spans="1:12" s="78" customFormat="1" ht="13.5" customHeight="1">
      <c r="A189" s="173"/>
      <c r="B189" s="120"/>
      <c r="C189" s="140" t="s">
        <v>173</v>
      </c>
      <c r="D189" s="124" t="s">
        <v>100</v>
      </c>
      <c r="E189" s="133"/>
      <c r="F189" s="180"/>
      <c r="G189" s="133"/>
      <c r="H189" s="137"/>
      <c r="I189" s="138"/>
      <c r="J189" s="81"/>
      <c r="K189" s="81"/>
      <c r="L189" s="82"/>
    </row>
    <row r="190" spans="1:12" s="78" customFormat="1" ht="22.5" customHeight="1">
      <c r="A190" s="173">
        <v>3</v>
      </c>
      <c r="B190" s="120" t="s">
        <v>174</v>
      </c>
      <c r="C190" s="125" t="s">
        <v>175</v>
      </c>
      <c r="D190" s="124" t="s">
        <v>100</v>
      </c>
      <c r="E190" s="133">
        <v>65.25</v>
      </c>
      <c r="F190" s="180"/>
      <c r="G190" s="133">
        <f>E190*F190</f>
        <v>0</v>
      </c>
      <c r="H190" s="137">
        <v>1.7000000000000001E-2</v>
      </c>
      <c r="I190" s="138">
        <f>E190*H190</f>
        <v>1.1092500000000001</v>
      </c>
      <c r="J190" s="81"/>
      <c r="K190" s="81"/>
      <c r="L190" s="77"/>
    </row>
    <row r="191" spans="1:12" s="78" customFormat="1" ht="12.75" customHeight="1">
      <c r="A191" s="173"/>
      <c r="B191" s="120"/>
      <c r="C191" s="125" t="s">
        <v>176</v>
      </c>
      <c r="D191" s="124"/>
      <c r="E191" s="133"/>
      <c r="F191" s="180"/>
      <c r="G191" s="133"/>
      <c r="H191" s="137"/>
      <c r="I191" s="138"/>
      <c r="J191" s="81"/>
      <c r="K191" s="81"/>
      <c r="L191" s="77"/>
    </row>
    <row r="192" spans="1:12" s="78" customFormat="1" ht="14.1" customHeight="1">
      <c r="A192" s="173">
        <v>4</v>
      </c>
      <c r="B192" s="120" t="s">
        <v>177</v>
      </c>
      <c r="C192" s="125" t="s">
        <v>178</v>
      </c>
      <c r="D192" s="124" t="s">
        <v>100</v>
      </c>
      <c r="E192" s="133">
        <v>65.25</v>
      </c>
      <c r="F192" s="180"/>
      <c r="G192" s="133">
        <f>E192*F192</f>
        <v>0</v>
      </c>
      <c r="H192" s="137">
        <v>7.0000000000000001E-3</v>
      </c>
      <c r="I192" s="138">
        <f>E192*H192</f>
        <v>0.45674999999999999</v>
      </c>
      <c r="J192" s="81"/>
      <c r="K192" s="81"/>
      <c r="L192" s="83"/>
    </row>
    <row r="193" spans="1:12" s="78" customFormat="1" ht="14.1" customHeight="1">
      <c r="A193" s="173">
        <v>5</v>
      </c>
      <c r="B193" s="120" t="s">
        <v>179</v>
      </c>
      <c r="C193" s="136" t="s">
        <v>180</v>
      </c>
      <c r="D193" s="124" t="s">
        <v>100</v>
      </c>
      <c r="E193" s="133">
        <v>2.25</v>
      </c>
      <c r="F193" s="180"/>
      <c r="G193" s="133">
        <f>E193*F193</f>
        <v>0</v>
      </c>
      <c r="H193" s="137">
        <v>4.0000000000000001E-3</v>
      </c>
      <c r="I193" s="138">
        <f>E193*H193</f>
        <v>9.0000000000000011E-3</v>
      </c>
      <c r="J193" s="81"/>
      <c r="K193" s="81"/>
      <c r="L193" s="77"/>
    </row>
    <row r="194" spans="1:12" s="78" customFormat="1" ht="14.1" customHeight="1">
      <c r="A194" s="173"/>
      <c r="B194" s="120"/>
      <c r="C194" s="136" t="s">
        <v>181</v>
      </c>
      <c r="D194" s="124"/>
      <c r="E194" s="133"/>
      <c r="F194" s="180"/>
      <c r="G194" s="133"/>
      <c r="H194" s="137"/>
      <c r="I194" s="138"/>
      <c r="J194" s="81"/>
      <c r="K194" s="81"/>
      <c r="L194" s="77"/>
    </row>
    <row r="195" spans="1:12" s="78" customFormat="1" ht="14.1" customHeight="1">
      <c r="A195" s="173">
        <v>6</v>
      </c>
      <c r="B195" s="120" t="s">
        <v>182</v>
      </c>
      <c r="C195" s="136" t="s">
        <v>183</v>
      </c>
      <c r="D195" s="124" t="s">
        <v>100</v>
      </c>
      <c r="E195" s="133">
        <v>2.25</v>
      </c>
      <c r="F195" s="180"/>
      <c r="G195" s="133">
        <f>E195*F195</f>
        <v>0</v>
      </c>
      <c r="H195" s="137">
        <v>3.8899999999999997E-2</v>
      </c>
      <c r="I195" s="138">
        <f>E195*H195</f>
        <v>8.7524999999999992E-2</v>
      </c>
      <c r="J195" s="81"/>
      <c r="K195" s="81"/>
      <c r="L195" s="77"/>
    </row>
    <row r="196" spans="1:12" s="78" customFormat="1" ht="13.5" customHeight="1">
      <c r="A196" s="173">
        <v>7</v>
      </c>
      <c r="B196" s="120" t="s">
        <v>184</v>
      </c>
      <c r="C196" s="125" t="s">
        <v>185</v>
      </c>
      <c r="D196" s="124" t="s">
        <v>186</v>
      </c>
      <c r="E196" s="133">
        <v>4</v>
      </c>
      <c r="F196" s="180"/>
      <c r="G196" s="133">
        <f>E196*F196</f>
        <v>0</v>
      </c>
      <c r="H196" s="137">
        <v>4.4999999999999997E-3</v>
      </c>
      <c r="I196" s="138">
        <f>E196*H196</f>
        <v>1.7999999999999999E-2</v>
      </c>
      <c r="J196" s="81"/>
      <c r="K196" s="81"/>
      <c r="L196" s="82"/>
    </row>
    <row r="197" spans="1:12" s="78" customFormat="1" ht="21.9" customHeight="1">
      <c r="A197" s="173">
        <v>8</v>
      </c>
      <c r="B197" s="120" t="s">
        <v>187</v>
      </c>
      <c r="C197" s="125" t="s">
        <v>188</v>
      </c>
      <c r="D197" s="124" t="s">
        <v>186</v>
      </c>
      <c r="E197" s="133">
        <v>4</v>
      </c>
      <c r="F197" s="180"/>
      <c r="G197" s="133">
        <f>E197*F197</f>
        <v>0</v>
      </c>
      <c r="H197" s="137">
        <v>1.2749999999999999E-2</v>
      </c>
      <c r="I197" s="138">
        <f>E197*H197</f>
        <v>5.0999999999999997E-2</v>
      </c>
      <c r="J197" s="81"/>
      <c r="K197" s="81"/>
      <c r="L197" s="82"/>
    </row>
    <row r="198" spans="1:12" s="78" customFormat="1" ht="21.9" customHeight="1">
      <c r="A198" s="173">
        <v>9</v>
      </c>
      <c r="B198" s="120" t="s">
        <v>189</v>
      </c>
      <c r="C198" s="125" t="s">
        <v>190</v>
      </c>
      <c r="D198" s="124" t="s">
        <v>186</v>
      </c>
      <c r="E198" s="133">
        <v>3</v>
      </c>
      <c r="F198" s="180"/>
      <c r="G198" s="133">
        <f>E198*F198</f>
        <v>0</v>
      </c>
      <c r="H198" s="137">
        <v>4.3900000000000002E-2</v>
      </c>
      <c r="I198" s="138">
        <f>E198*H198</f>
        <v>0.13170000000000001</v>
      </c>
      <c r="J198" s="81"/>
      <c r="K198" s="81"/>
      <c r="L198" s="82"/>
    </row>
    <row r="199" spans="1:12" s="78" customFormat="1" ht="13.5" customHeight="1">
      <c r="A199" s="173">
        <v>10</v>
      </c>
      <c r="B199" s="120" t="s">
        <v>191</v>
      </c>
      <c r="C199" s="125" t="s">
        <v>192</v>
      </c>
      <c r="D199" s="124" t="s">
        <v>100</v>
      </c>
      <c r="E199" s="133">
        <v>81.2</v>
      </c>
      <c r="F199" s="180"/>
      <c r="G199" s="133">
        <f>E199*F199</f>
        <v>0</v>
      </c>
      <c r="H199" s="137">
        <v>3.3579999999999999E-2</v>
      </c>
      <c r="I199" s="138">
        <f>E199*H199</f>
        <v>2.726696</v>
      </c>
      <c r="J199" s="81"/>
      <c r="K199" s="81"/>
      <c r="L199" s="77"/>
    </row>
    <row r="200" spans="1:12" s="78" customFormat="1" ht="24" customHeight="1">
      <c r="A200" s="173"/>
      <c r="B200" s="120"/>
      <c r="C200" s="125" t="s">
        <v>193</v>
      </c>
      <c r="D200" s="124"/>
      <c r="E200" s="133"/>
      <c r="F200" s="180"/>
      <c r="G200" s="133"/>
      <c r="H200" s="137"/>
      <c r="I200" s="138"/>
      <c r="J200" s="81"/>
      <c r="K200" s="81"/>
      <c r="L200" s="77"/>
    </row>
    <row r="201" spans="1:12" s="78" customFormat="1" ht="13.5" customHeight="1">
      <c r="A201" s="173"/>
      <c r="B201" s="120"/>
      <c r="C201" s="125" t="s">
        <v>194</v>
      </c>
      <c r="D201" s="124"/>
      <c r="E201" s="133"/>
      <c r="F201" s="180"/>
      <c r="G201" s="133"/>
      <c r="H201" s="137"/>
      <c r="I201" s="138"/>
      <c r="J201" s="81"/>
      <c r="K201" s="81"/>
      <c r="L201" s="77"/>
    </row>
    <row r="202" spans="1:12" s="78" customFormat="1" ht="13.5" customHeight="1">
      <c r="A202" s="173"/>
      <c r="B202" s="120"/>
      <c r="C202" s="125" t="s">
        <v>195</v>
      </c>
      <c r="D202" s="124"/>
      <c r="E202" s="133"/>
      <c r="F202" s="180"/>
      <c r="G202" s="133"/>
      <c r="H202" s="137"/>
      <c r="I202" s="138"/>
      <c r="J202" s="81"/>
      <c r="K202" s="81"/>
      <c r="L202" s="77"/>
    </row>
    <row r="203" spans="1:12" s="78" customFormat="1" ht="13.5" customHeight="1">
      <c r="A203" s="173"/>
      <c r="B203" s="120"/>
      <c r="C203" s="125" t="s">
        <v>196</v>
      </c>
      <c r="D203" s="124"/>
      <c r="E203" s="133"/>
      <c r="F203" s="180"/>
      <c r="G203" s="133"/>
      <c r="H203" s="137"/>
      <c r="I203" s="138"/>
      <c r="J203" s="81"/>
      <c r="K203" s="81"/>
      <c r="L203" s="77"/>
    </row>
    <row r="204" spans="1:12" s="78" customFormat="1" ht="13.5" customHeight="1">
      <c r="A204" s="173"/>
      <c r="B204" s="120"/>
      <c r="C204" s="125" t="s">
        <v>197</v>
      </c>
      <c r="D204" s="124"/>
      <c r="E204" s="133"/>
      <c r="F204" s="180"/>
      <c r="G204" s="133"/>
      <c r="H204" s="137"/>
      <c r="I204" s="138"/>
      <c r="J204" s="81"/>
      <c r="K204" s="81"/>
      <c r="L204" s="77"/>
    </row>
    <row r="205" spans="1:12" s="78" customFormat="1" ht="13.5" customHeight="1">
      <c r="A205" s="173"/>
      <c r="B205" s="120"/>
      <c r="C205" s="125" t="s">
        <v>198</v>
      </c>
      <c r="D205" s="124"/>
      <c r="E205" s="133"/>
      <c r="F205" s="180"/>
      <c r="G205" s="133"/>
      <c r="H205" s="137"/>
      <c r="I205" s="138"/>
      <c r="J205" s="81"/>
      <c r="K205" s="81"/>
      <c r="L205" s="77"/>
    </row>
    <row r="206" spans="1:12" s="78" customFormat="1" ht="13.5" customHeight="1">
      <c r="A206" s="173"/>
      <c r="B206" s="120"/>
      <c r="C206" s="125" t="s">
        <v>199</v>
      </c>
      <c r="D206" s="124"/>
      <c r="E206" s="133"/>
      <c r="F206" s="180"/>
      <c r="G206" s="133"/>
      <c r="H206" s="137"/>
      <c r="I206" s="138"/>
      <c r="J206" s="81"/>
      <c r="K206" s="81"/>
      <c r="L206" s="77"/>
    </row>
    <row r="207" spans="1:12" s="78" customFormat="1" ht="13.5" customHeight="1">
      <c r="A207" s="173"/>
      <c r="B207" s="120"/>
      <c r="C207" s="125" t="s">
        <v>200</v>
      </c>
      <c r="D207" s="124"/>
      <c r="E207" s="133"/>
      <c r="F207" s="180"/>
      <c r="G207" s="133"/>
      <c r="H207" s="137"/>
      <c r="I207" s="138"/>
      <c r="J207" s="81"/>
      <c r="K207" s="81"/>
      <c r="L207" s="77"/>
    </row>
    <row r="208" spans="1:12" s="78" customFormat="1" ht="25.5" customHeight="1">
      <c r="A208" s="173"/>
      <c r="B208" s="120"/>
      <c r="C208" s="125" t="s">
        <v>201</v>
      </c>
      <c r="D208" s="124"/>
      <c r="E208" s="133"/>
      <c r="F208" s="180"/>
      <c r="G208" s="133"/>
      <c r="H208" s="137"/>
      <c r="I208" s="138"/>
      <c r="J208" s="81"/>
      <c r="K208" s="81"/>
      <c r="L208" s="77"/>
    </row>
    <row r="209" spans="1:12" s="78" customFormat="1" ht="13.5" customHeight="1">
      <c r="A209" s="173"/>
      <c r="B209" s="120"/>
      <c r="C209" s="125" t="s">
        <v>202</v>
      </c>
      <c r="D209" s="124"/>
      <c r="E209" s="133"/>
      <c r="F209" s="180"/>
      <c r="G209" s="133"/>
      <c r="H209" s="137"/>
      <c r="I209" s="138"/>
      <c r="J209" s="81"/>
      <c r="K209" s="81"/>
      <c r="L209" s="77"/>
    </row>
    <row r="210" spans="1:12" s="78" customFormat="1" ht="13.5" customHeight="1">
      <c r="A210" s="173"/>
      <c r="B210" s="120"/>
      <c r="C210" s="125" t="s">
        <v>203</v>
      </c>
      <c r="D210" s="124"/>
      <c r="E210" s="133"/>
      <c r="F210" s="180"/>
      <c r="G210" s="133"/>
      <c r="H210" s="137"/>
      <c r="I210" s="138"/>
      <c r="J210" s="81"/>
      <c r="K210" s="81"/>
      <c r="L210" s="77"/>
    </row>
    <row r="211" spans="1:12" s="78" customFormat="1" ht="13.5" customHeight="1">
      <c r="A211" s="173"/>
      <c r="B211" s="120"/>
      <c r="C211" s="125" t="s">
        <v>204</v>
      </c>
      <c r="D211" s="124"/>
      <c r="E211" s="133"/>
      <c r="F211" s="180"/>
      <c r="G211" s="133"/>
      <c r="H211" s="137"/>
      <c r="I211" s="138"/>
      <c r="J211" s="81"/>
      <c r="K211" s="81"/>
      <c r="L211" s="77"/>
    </row>
    <row r="212" spans="1:12" s="78" customFormat="1" ht="24.75" customHeight="1">
      <c r="A212" s="173"/>
      <c r="B212" s="120"/>
      <c r="C212" s="125" t="s">
        <v>205</v>
      </c>
      <c r="D212" s="124"/>
      <c r="E212" s="133"/>
      <c r="F212" s="180"/>
      <c r="G212" s="133"/>
      <c r="H212" s="137"/>
      <c r="I212" s="138"/>
      <c r="J212" s="81"/>
      <c r="K212" s="81"/>
      <c r="L212" s="77"/>
    </row>
    <row r="213" spans="1:12" s="78" customFormat="1" ht="14.25" customHeight="1">
      <c r="A213" s="173"/>
      <c r="B213" s="120"/>
      <c r="C213" s="125" t="s">
        <v>206</v>
      </c>
      <c r="D213" s="124"/>
      <c r="E213" s="133"/>
      <c r="F213" s="180"/>
      <c r="G213" s="133"/>
      <c r="H213" s="137"/>
      <c r="I213" s="138"/>
      <c r="J213" s="81"/>
      <c r="K213" s="81"/>
      <c r="L213" s="77"/>
    </row>
    <row r="214" spans="1:12" s="78" customFormat="1" ht="15" customHeight="1">
      <c r="A214" s="173"/>
      <c r="B214" s="120"/>
      <c r="C214" s="125" t="s">
        <v>207</v>
      </c>
      <c r="D214" s="124"/>
      <c r="E214" s="133"/>
      <c r="F214" s="180"/>
      <c r="G214" s="133"/>
      <c r="H214" s="137"/>
      <c r="I214" s="138"/>
      <c r="J214" s="81"/>
      <c r="K214" s="81"/>
      <c r="L214" s="77"/>
    </row>
    <row r="215" spans="1:12" s="78" customFormat="1" ht="15" customHeight="1">
      <c r="A215" s="173"/>
      <c r="B215" s="120"/>
      <c r="C215" s="125" t="s">
        <v>208</v>
      </c>
      <c r="D215" s="124"/>
      <c r="E215" s="133"/>
      <c r="F215" s="180"/>
      <c r="G215" s="133"/>
      <c r="H215" s="137"/>
      <c r="I215" s="138"/>
      <c r="J215" s="81"/>
      <c r="K215" s="81"/>
      <c r="L215" s="77"/>
    </row>
    <row r="216" spans="1:12" s="78" customFormat="1" ht="13.5" customHeight="1">
      <c r="A216" s="173">
        <v>11</v>
      </c>
      <c r="B216" s="120" t="s">
        <v>209</v>
      </c>
      <c r="C216" s="125" t="s">
        <v>210</v>
      </c>
      <c r="D216" s="124" t="s">
        <v>140</v>
      </c>
      <c r="E216" s="133">
        <v>140.6</v>
      </c>
      <c r="F216" s="180"/>
      <c r="G216" s="133">
        <f>E216*F216</f>
        <v>0</v>
      </c>
      <c r="H216" s="137">
        <v>0</v>
      </c>
      <c r="I216" s="138">
        <f>E216*H216</f>
        <v>0</v>
      </c>
      <c r="J216" s="81"/>
      <c r="K216" s="81"/>
      <c r="L216" s="80"/>
    </row>
    <row r="217" spans="1:12" s="78" customFormat="1" ht="13.5" customHeight="1">
      <c r="A217" s="173"/>
      <c r="B217" s="120"/>
      <c r="C217" s="125" t="s">
        <v>211</v>
      </c>
      <c r="D217" s="124"/>
      <c r="E217" s="133"/>
      <c r="F217" s="180"/>
      <c r="G217" s="133"/>
      <c r="H217" s="137"/>
      <c r="I217" s="138"/>
      <c r="J217" s="81"/>
      <c r="K217" s="81"/>
      <c r="L217" s="80"/>
    </row>
    <row r="218" spans="1:12" s="78" customFormat="1" ht="13.5" customHeight="1">
      <c r="A218" s="173">
        <v>12</v>
      </c>
      <c r="B218" s="120" t="s">
        <v>212</v>
      </c>
      <c r="C218" s="125" t="s">
        <v>213</v>
      </c>
      <c r="D218" s="124" t="s">
        <v>140</v>
      </c>
      <c r="E218" s="133">
        <v>147.63</v>
      </c>
      <c r="F218" s="180"/>
      <c r="G218" s="133">
        <f>E218*F218</f>
        <v>0</v>
      </c>
      <c r="H218" s="137">
        <v>4.0000000000000002E-4</v>
      </c>
      <c r="I218" s="138">
        <f>E218*H218</f>
        <v>5.9052E-2</v>
      </c>
      <c r="J218" s="81"/>
      <c r="K218" s="81"/>
      <c r="L218" s="80"/>
    </row>
    <row r="219" spans="1:12" s="78" customFormat="1" ht="13.5" customHeight="1">
      <c r="A219" s="173"/>
      <c r="B219" s="120"/>
      <c r="C219" s="125" t="s">
        <v>214</v>
      </c>
      <c r="D219" s="124"/>
      <c r="E219" s="133"/>
      <c r="F219" s="180"/>
      <c r="G219" s="133"/>
      <c r="H219" s="137"/>
      <c r="I219" s="138"/>
      <c r="J219" s="81"/>
      <c r="K219" s="81"/>
      <c r="L219" s="80"/>
    </row>
    <row r="220" spans="1:12" s="78" customFormat="1" ht="13.5" customHeight="1">
      <c r="A220" s="173">
        <v>13</v>
      </c>
      <c r="B220" s="120" t="s">
        <v>215</v>
      </c>
      <c r="C220" s="125" t="s">
        <v>216</v>
      </c>
      <c r="D220" s="124" t="s">
        <v>140</v>
      </c>
      <c r="E220" s="133">
        <v>141.4</v>
      </c>
      <c r="F220" s="180"/>
      <c r="G220" s="133">
        <f>E220*F220</f>
        <v>0</v>
      </c>
      <c r="H220" s="137">
        <v>0</v>
      </c>
      <c r="I220" s="138">
        <f>E220*H220</f>
        <v>0</v>
      </c>
      <c r="J220" s="81"/>
      <c r="K220" s="81"/>
      <c r="L220" s="77"/>
    </row>
    <row r="221" spans="1:12" s="78" customFormat="1" ht="13.5" customHeight="1">
      <c r="A221" s="173"/>
      <c r="B221" s="120"/>
      <c r="C221" s="125" t="s">
        <v>217</v>
      </c>
      <c r="D221" s="124"/>
      <c r="E221" s="133"/>
      <c r="F221" s="180"/>
      <c r="G221" s="133"/>
      <c r="H221" s="137"/>
      <c r="I221" s="138"/>
      <c r="J221" s="81"/>
      <c r="K221" s="81"/>
      <c r="L221" s="77"/>
    </row>
    <row r="222" spans="1:12" s="78" customFormat="1" ht="13.5" customHeight="1">
      <c r="A222" s="173">
        <v>14</v>
      </c>
      <c r="B222" s="120" t="s">
        <v>218</v>
      </c>
      <c r="C222" s="125" t="s">
        <v>219</v>
      </c>
      <c r="D222" s="124" t="s">
        <v>140</v>
      </c>
      <c r="E222" s="133">
        <v>148.47</v>
      </c>
      <c r="F222" s="180"/>
      <c r="G222" s="133">
        <f>E222*F222</f>
        <v>0</v>
      </c>
      <c r="H222" s="137">
        <v>2.0000000000000001E-4</v>
      </c>
      <c r="I222" s="138">
        <f>E222*H222</f>
        <v>2.9694000000000002E-2</v>
      </c>
      <c r="J222" s="81"/>
      <c r="K222" s="81"/>
      <c r="L222" s="82"/>
    </row>
    <row r="223" spans="1:12" s="78" customFormat="1" ht="13.5" customHeight="1">
      <c r="A223" s="173"/>
      <c r="B223" s="120"/>
      <c r="C223" s="125" t="s">
        <v>220</v>
      </c>
      <c r="D223" s="124"/>
      <c r="E223" s="133"/>
      <c r="F223" s="180"/>
      <c r="G223" s="133"/>
      <c r="H223" s="137"/>
      <c r="I223" s="138"/>
      <c r="J223" s="81"/>
      <c r="K223" s="81"/>
      <c r="L223" s="82"/>
    </row>
    <row r="224" spans="1:12" s="78" customFormat="1" ht="22.5" customHeight="1">
      <c r="A224" s="173">
        <v>15</v>
      </c>
      <c r="B224" s="120" t="s">
        <v>221</v>
      </c>
      <c r="C224" s="125" t="s">
        <v>222</v>
      </c>
      <c r="D224" s="124" t="s">
        <v>100</v>
      </c>
      <c r="E224" s="133">
        <v>28.18</v>
      </c>
      <c r="F224" s="180"/>
      <c r="G224" s="133">
        <f>E224*F224</f>
        <v>0</v>
      </c>
      <c r="H224" s="137">
        <v>2.0000000000000001E-4</v>
      </c>
      <c r="I224" s="138">
        <f>E224*H224</f>
        <v>5.6360000000000004E-3</v>
      </c>
      <c r="J224" s="81"/>
      <c r="K224" s="81"/>
      <c r="L224" s="82"/>
    </row>
    <row r="225" spans="1:12" s="78" customFormat="1" ht="12.75" customHeight="1">
      <c r="A225" s="173"/>
      <c r="B225" s="139"/>
      <c r="C225" s="136" t="s">
        <v>223</v>
      </c>
      <c r="D225" s="124"/>
      <c r="E225" s="136"/>
      <c r="F225" s="180"/>
      <c r="G225" s="133"/>
      <c r="H225" s="137"/>
      <c r="I225" s="138"/>
      <c r="J225" s="81"/>
      <c r="K225" s="81"/>
      <c r="L225" s="82"/>
    </row>
    <row r="226" spans="1:12" s="78" customFormat="1" ht="23.4" customHeight="1">
      <c r="A226" s="173">
        <v>16</v>
      </c>
      <c r="B226" s="120" t="s">
        <v>224</v>
      </c>
      <c r="C226" s="125" t="s">
        <v>225</v>
      </c>
      <c r="D226" s="124" t="s">
        <v>100</v>
      </c>
      <c r="E226" s="133">
        <v>30.05</v>
      </c>
      <c r="F226" s="180"/>
      <c r="G226" s="133">
        <f>E226*F226</f>
        <v>0</v>
      </c>
      <c r="H226" s="137">
        <v>8.2500000000000004E-3</v>
      </c>
      <c r="I226" s="138">
        <f t="shared" ref="I226:I231" si="4">E226*H226</f>
        <v>0.24791250000000001</v>
      </c>
      <c r="J226" s="81"/>
      <c r="K226" s="81"/>
      <c r="L226" s="80"/>
    </row>
    <row r="227" spans="1:12" s="78" customFormat="1" ht="23.4" customHeight="1">
      <c r="A227" s="173">
        <v>17</v>
      </c>
      <c r="B227" s="120" t="s">
        <v>226</v>
      </c>
      <c r="C227" s="125" t="s">
        <v>227</v>
      </c>
      <c r="D227" s="124" t="s">
        <v>140</v>
      </c>
      <c r="E227" s="133">
        <v>13.1</v>
      </c>
      <c r="F227" s="180"/>
      <c r="G227" s="133">
        <f t="shared" ref="G227:G242" si="5">E227*F227</f>
        <v>0</v>
      </c>
      <c r="H227" s="137">
        <v>1.6000000000000001E-3</v>
      </c>
      <c r="I227" s="138">
        <f t="shared" si="4"/>
        <v>2.0959999999999999E-2</v>
      </c>
      <c r="J227" s="81"/>
      <c r="K227" s="81"/>
      <c r="L227" s="80"/>
    </row>
    <row r="228" spans="1:12" s="78" customFormat="1" ht="13.5" customHeight="1">
      <c r="A228" s="173"/>
      <c r="B228" s="120"/>
      <c r="C228" s="125" t="s">
        <v>228</v>
      </c>
      <c r="D228" s="124"/>
      <c r="E228" s="133"/>
      <c r="F228" s="180"/>
      <c r="G228" s="133"/>
      <c r="H228" s="137"/>
      <c r="I228" s="138"/>
      <c r="J228" s="81"/>
      <c r="K228" s="81"/>
      <c r="L228" s="80"/>
    </row>
    <row r="229" spans="1:12" s="78" customFormat="1" ht="13.5" customHeight="1">
      <c r="A229" s="173">
        <v>18</v>
      </c>
      <c r="B229" s="120" t="s">
        <v>229</v>
      </c>
      <c r="C229" s="125" t="s">
        <v>230</v>
      </c>
      <c r="D229" s="124" t="s">
        <v>100</v>
      </c>
      <c r="E229" s="133">
        <v>31.55</v>
      </c>
      <c r="F229" s="180"/>
      <c r="G229" s="133">
        <f t="shared" si="5"/>
        <v>0</v>
      </c>
      <c r="H229" s="137">
        <v>8.0000000000000002E-3</v>
      </c>
      <c r="I229" s="138">
        <f t="shared" si="4"/>
        <v>0.25240000000000001</v>
      </c>
      <c r="J229" s="81"/>
      <c r="K229" s="81"/>
      <c r="L229" s="77"/>
    </row>
    <row r="230" spans="1:12" s="78" customFormat="1" ht="13.5" customHeight="1">
      <c r="A230" s="173"/>
      <c r="B230" s="120"/>
      <c r="C230" s="125" t="s">
        <v>231</v>
      </c>
      <c r="D230" s="124"/>
      <c r="E230" s="133"/>
      <c r="F230" s="180"/>
      <c r="G230" s="133"/>
      <c r="H230" s="137"/>
      <c r="I230" s="138"/>
      <c r="J230" s="81"/>
      <c r="K230" s="81"/>
      <c r="L230" s="80"/>
    </row>
    <row r="231" spans="1:12" s="78" customFormat="1" ht="13.5" customHeight="1">
      <c r="A231" s="173">
        <v>19</v>
      </c>
      <c r="B231" s="120" t="s">
        <v>232</v>
      </c>
      <c r="C231" s="125" t="s">
        <v>233</v>
      </c>
      <c r="D231" s="124" t="s">
        <v>100</v>
      </c>
      <c r="E231" s="133">
        <v>2.16</v>
      </c>
      <c r="F231" s="180"/>
      <c r="G231" s="133">
        <f t="shared" si="5"/>
        <v>0</v>
      </c>
      <c r="H231" s="137">
        <v>2E-3</v>
      </c>
      <c r="I231" s="138">
        <f t="shared" si="4"/>
        <v>4.3200000000000001E-3</v>
      </c>
      <c r="J231" s="81"/>
      <c r="K231" s="81"/>
      <c r="L231" s="77"/>
    </row>
    <row r="232" spans="1:12" s="78" customFormat="1" ht="13.5" customHeight="1">
      <c r="A232" s="173"/>
      <c r="B232" s="120"/>
      <c r="C232" s="125" t="s">
        <v>234</v>
      </c>
      <c r="D232" s="124"/>
      <c r="E232" s="133"/>
      <c r="F232" s="180"/>
      <c r="G232" s="133"/>
      <c r="H232" s="137"/>
      <c r="I232" s="138"/>
      <c r="J232" s="81"/>
      <c r="K232" s="81"/>
      <c r="L232" s="80"/>
    </row>
    <row r="233" spans="1:12" s="78" customFormat="1" ht="22.5" customHeight="1">
      <c r="A233" s="173">
        <v>20</v>
      </c>
      <c r="B233" s="120" t="s">
        <v>235</v>
      </c>
      <c r="C233" s="125" t="s">
        <v>236</v>
      </c>
      <c r="D233" s="124" t="s">
        <v>100</v>
      </c>
      <c r="E233" s="133">
        <v>6.71</v>
      </c>
      <c r="F233" s="180"/>
      <c r="G233" s="133">
        <f t="shared" si="5"/>
        <v>0</v>
      </c>
      <c r="H233" s="137">
        <v>8.9999999999999993E-3</v>
      </c>
      <c r="I233" s="138">
        <f t="shared" ref="I233:I242" si="6">E233*H233</f>
        <v>6.0389999999999992E-2</v>
      </c>
      <c r="J233" s="81"/>
      <c r="K233" s="81"/>
      <c r="L233" s="82"/>
    </row>
    <row r="234" spans="1:12" s="78" customFormat="1" ht="12.75" customHeight="1">
      <c r="A234" s="173"/>
      <c r="B234" s="120"/>
      <c r="C234" s="125" t="s">
        <v>237</v>
      </c>
      <c r="D234" s="124"/>
      <c r="E234" s="133"/>
      <c r="F234" s="180"/>
      <c r="G234" s="133"/>
      <c r="H234" s="137"/>
      <c r="I234" s="138"/>
      <c r="J234" s="81"/>
      <c r="K234" s="81"/>
      <c r="L234" s="80"/>
    </row>
    <row r="235" spans="1:12" s="78" customFormat="1" ht="12" customHeight="1">
      <c r="A235" s="173">
        <v>21</v>
      </c>
      <c r="B235" s="120" t="s">
        <v>238</v>
      </c>
      <c r="C235" s="125" t="s">
        <v>239</v>
      </c>
      <c r="D235" s="124" t="s">
        <v>140</v>
      </c>
      <c r="E235" s="133">
        <v>108.5</v>
      </c>
      <c r="F235" s="180"/>
      <c r="G235" s="133">
        <f t="shared" si="5"/>
        <v>0</v>
      </c>
      <c r="H235" s="137">
        <v>2.5000000000000001E-4</v>
      </c>
      <c r="I235" s="138">
        <f t="shared" si="6"/>
        <v>2.7125E-2</v>
      </c>
      <c r="J235" s="81"/>
      <c r="K235" s="81"/>
      <c r="L235" s="77"/>
    </row>
    <row r="236" spans="1:12" s="78" customFormat="1" ht="12" customHeight="1">
      <c r="A236" s="173">
        <v>22</v>
      </c>
      <c r="B236" s="120" t="s">
        <v>240</v>
      </c>
      <c r="C236" s="136" t="s">
        <v>241</v>
      </c>
      <c r="D236" s="124" t="s">
        <v>140</v>
      </c>
      <c r="E236" s="133">
        <v>46.94</v>
      </c>
      <c r="F236" s="180"/>
      <c r="G236" s="133">
        <f t="shared" si="5"/>
        <v>0</v>
      </c>
      <c r="H236" s="137">
        <v>2.0000000000000001E-4</v>
      </c>
      <c r="I236" s="138">
        <f t="shared" si="6"/>
        <v>9.3880000000000005E-3</v>
      </c>
      <c r="J236" s="81"/>
      <c r="K236" s="81"/>
      <c r="L236" s="80"/>
    </row>
    <row r="237" spans="1:12" s="78" customFormat="1" ht="12" customHeight="1">
      <c r="A237" s="173"/>
      <c r="B237" s="120"/>
      <c r="C237" s="136" t="s">
        <v>242</v>
      </c>
      <c r="D237" s="124"/>
      <c r="E237" s="133"/>
      <c r="F237" s="180"/>
      <c r="G237" s="133"/>
      <c r="H237" s="137"/>
      <c r="I237" s="138"/>
      <c r="J237" s="81"/>
      <c r="K237" s="81"/>
      <c r="L237" s="80"/>
    </row>
    <row r="238" spans="1:12" s="78" customFormat="1" ht="13.5" customHeight="1">
      <c r="A238" s="173">
        <v>23</v>
      </c>
      <c r="B238" s="120" t="s">
        <v>243</v>
      </c>
      <c r="C238" s="125" t="s">
        <v>244</v>
      </c>
      <c r="D238" s="124" t="s">
        <v>140</v>
      </c>
      <c r="E238" s="133">
        <v>13.76</v>
      </c>
      <c r="F238" s="180"/>
      <c r="G238" s="133">
        <f t="shared" si="5"/>
        <v>0</v>
      </c>
      <c r="H238" s="137">
        <v>2.0000000000000001E-4</v>
      </c>
      <c r="I238" s="138">
        <f t="shared" si="6"/>
        <v>2.7520000000000001E-3</v>
      </c>
      <c r="J238" s="81"/>
      <c r="K238" s="81"/>
      <c r="L238" s="80"/>
    </row>
    <row r="239" spans="1:12" s="78" customFormat="1" ht="13.5" customHeight="1">
      <c r="A239" s="173"/>
      <c r="B239" s="120"/>
      <c r="C239" s="125" t="s">
        <v>245</v>
      </c>
      <c r="D239" s="124"/>
      <c r="E239" s="133"/>
      <c r="F239" s="180"/>
      <c r="G239" s="133"/>
      <c r="H239" s="137"/>
      <c r="I239" s="138"/>
      <c r="J239" s="81"/>
      <c r="K239" s="81"/>
      <c r="L239" s="80"/>
    </row>
    <row r="240" spans="1:12" s="78" customFormat="1" ht="12" customHeight="1">
      <c r="A240" s="173">
        <v>24</v>
      </c>
      <c r="B240" s="120" t="s">
        <v>246</v>
      </c>
      <c r="C240" s="125" t="s">
        <v>213</v>
      </c>
      <c r="D240" s="124" t="s">
        <v>140</v>
      </c>
      <c r="E240" s="133">
        <v>33.18</v>
      </c>
      <c r="F240" s="180"/>
      <c r="G240" s="133">
        <f t="shared" si="5"/>
        <v>0</v>
      </c>
      <c r="H240" s="137">
        <v>2.0000000000000001E-4</v>
      </c>
      <c r="I240" s="138">
        <f t="shared" si="6"/>
        <v>6.6360000000000004E-3</v>
      </c>
      <c r="J240" s="81"/>
      <c r="K240" s="81"/>
      <c r="L240" s="80"/>
    </row>
    <row r="241" spans="1:12" s="78" customFormat="1" ht="12" customHeight="1">
      <c r="A241" s="173"/>
      <c r="B241" s="120"/>
      <c r="C241" s="125" t="s">
        <v>247</v>
      </c>
      <c r="D241" s="124"/>
      <c r="E241" s="133"/>
      <c r="F241" s="180"/>
      <c r="G241" s="133"/>
      <c r="H241" s="137"/>
      <c r="I241" s="138"/>
      <c r="J241" s="81"/>
      <c r="K241" s="81"/>
      <c r="L241" s="80"/>
    </row>
    <row r="242" spans="1:12" s="78" customFormat="1" ht="12" customHeight="1">
      <c r="A242" s="173">
        <v>25</v>
      </c>
      <c r="B242" s="120" t="s">
        <v>248</v>
      </c>
      <c r="C242" s="125" t="s">
        <v>249</v>
      </c>
      <c r="D242" s="124" t="s">
        <v>140</v>
      </c>
      <c r="E242" s="133">
        <v>13.76</v>
      </c>
      <c r="F242" s="180"/>
      <c r="G242" s="133">
        <f t="shared" si="5"/>
        <v>0</v>
      </c>
      <c r="H242" s="137">
        <v>2.0000000000000001E-4</v>
      </c>
      <c r="I242" s="138">
        <f t="shared" si="6"/>
        <v>2.7520000000000001E-3</v>
      </c>
      <c r="J242" s="81"/>
      <c r="K242" s="81"/>
      <c r="L242" s="80"/>
    </row>
    <row r="243" spans="1:12" s="78" customFormat="1" ht="12" customHeight="1">
      <c r="A243" s="173"/>
      <c r="B243" s="120"/>
      <c r="C243" s="125" t="s">
        <v>245</v>
      </c>
      <c r="D243" s="124"/>
      <c r="E243" s="133"/>
      <c r="F243" s="180"/>
      <c r="G243" s="133"/>
      <c r="H243" s="137"/>
      <c r="I243" s="138"/>
      <c r="J243" s="81"/>
      <c r="K243" s="81"/>
      <c r="L243" s="80"/>
    </row>
    <row r="244" spans="1:12" s="78" customFormat="1" ht="12" customHeight="1">
      <c r="A244" s="173">
        <v>26</v>
      </c>
      <c r="B244" s="120" t="s">
        <v>250</v>
      </c>
      <c r="C244" s="125" t="s">
        <v>251</v>
      </c>
      <c r="D244" s="124" t="s">
        <v>140</v>
      </c>
      <c r="E244" s="133">
        <v>6.3</v>
      </c>
      <c r="F244" s="180"/>
      <c r="G244" s="133">
        <f>E244*F244</f>
        <v>0</v>
      </c>
      <c r="H244" s="137">
        <v>2.0000000000000001E-4</v>
      </c>
      <c r="I244" s="138">
        <f>E244*H244</f>
        <v>1.2600000000000001E-3</v>
      </c>
      <c r="J244" s="81"/>
      <c r="K244" s="81"/>
      <c r="L244" s="80"/>
    </row>
    <row r="245" spans="1:12" s="78" customFormat="1" ht="12" customHeight="1">
      <c r="A245" s="173"/>
      <c r="B245" s="120"/>
      <c r="C245" s="125" t="s">
        <v>252</v>
      </c>
      <c r="D245" s="124"/>
      <c r="E245" s="133"/>
      <c r="F245" s="180"/>
      <c r="G245" s="133"/>
      <c r="H245" s="137"/>
      <c r="I245" s="138"/>
      <c r="J245" s="81"/>
      <c r="K245" s="81"/>
      <c r="L245" s="80"/>
    </row>
    <row r="246" spans="1:12" s="78" customFormat="1" ht="13.5" customHeight="1">
      <c r="A246" s="173">
        <v>27</v>
      </c>
      <c r="B246" s="120" t="s">
        <v>253</v>
      </c>
      <c r="C246" s="136" t="s">
        <v>254</v>
      </c>
      <c r="D246" s="124" t="s">
        <v>77</v>
      </c>
      <c r="E246" s="133">
        <v>2.12</v>
      </c>
      <c r="F246" s="180"/>
      <c r="G246" s="133">
        <f>E246*F246</f>
        <v>0</v>
      </c>
      <c r="H246" s="137">
        <v>2.4533</v>
      </c>
      <c r="I246" s="138">
        <f>E246*H246</f>
        <v>5.200996</v>
      </c>
      <c r="J246" s="81"/>
      <c r="K246" s="81"/>
      <c r="L246" s="82"/>
    </row>
    <row r="247" spans="1:12" s="78" customFormat="1" ht="13.5" customHeight="1">
      <c r="A247" s="173"/>
      <c r="B247" s="120"/>
      <c r="C247" s="136" t="s">
        <v>255</v>
      </c>
      <c r="D247" s="124" t="s">
        <v>77</v>
      </c>
      <c r="E247" s="133"/>
      <c r="F247" s="180"/>
      <c r="G247" s="133"/>
      <c r="H247" s="137"/>
      <c r="I247" s="138"/>
      <c r="J247" s="81"/>
      <c r="K247" s="81"/>
      <c r="L247" s="82"/>
    </row>
    <row r="248" spans="1:12" s="78" customFormat="1" ht="13.5" customHeight="1">
      <c r="A248" s="173"/>
      <c r="B248" s="120"/>
      <c r="C248" s="136" t="s">
        <v>256</v>
      </c>
      <c r="D248" s="124" t="s">
        <v>77</v>
      </c>
      <c r="E248" s="133"/>
      <c r="F248" s="180"/>
      <c r="G248" s="133"/>
      <c r="H248" s="137"/>
      <c r="I248" s="138"/>
      <c r="J248" s="81"/>
      <c r="K248" s="81"/>
      <c r="L248" s="82"/>
    </row>
    <row r="249" spans="1:12" s="78" customFormat="1" ht="22.5" customHeight="1">
      <c r="A249" s="173">
        <v>28</v>
      </c>
      <c r="B249" s="120" t="s">
        <v>257</v>
      </c>
      <c r="C249" s="136" t="s">
        <v>258</v>
      </c>
      <c r="D249" s="124" t="s">
        <v>77</v>
      </c>
      <c r="E249" s="133">
        <v>2.12</v>
      </c>
      <c r="F249" s="180"/>
      <c r="G249" s="133">
        <f>E249*F249</f>
        <v>0</v>
      </c>
      <c r="H249" s="137">
        <v>0</v>
      </c>
      <c r="I249" s="138">
        <f>E249*H249</f>
        <v>0</v>
      </c>
      <c r="J249" s="81"/>
      <c r="K249" s="81"/>
      <c r="L249" s="77"/>
    </row>
    <row r="250" spans="1:12" s="78" customFormat="1" ht="12" customHeight="1">
      <c r="A250" s="173">
        <v>29</v>
      </c>
      <c r="B250" s="120" t="s">
        <v>259</v>
      </c>
      <c r="C250" s="136" t="s">
        <v>260</v>
      </c>
      <c r="D250" s="124" t="s">
        <v>123</v>
      </c>
      <c r="E250" s="133">
        <v>0.114</v>
      </c>
      <c r="F250" s="180"/>
      <c r="G250" s="133">
        <f>E250*F250</f>
        <v>0</v>
      </c>
      <c r="H250" s="137">
        <v>1.0589999999999999</v>
      </c>
      <c r="I250" s="138">
        <f>E250*H250</f>
        <v>0.120726</v>
      </c>
      <c r="J250" s="81"/>
      <c r="K250" s="81"/>
      <c r="L250" s="77"/>
    </row>
    <row r="251" spans="1:12" s="78" customFormat="1" ht="12.75" customHeight="1">
      <c r="A251" s="173"/>
      <c r="B251" s="120"/>
      <c r="C251" s="136" t="s">
        <v>261</v>
      </c>
      <c r="D251" s="124"/>
      <c r="E251" s="133"/>
      <c r="F251" s="180"/>
      <c r="G251" s="133"/>
      <c r="H251" s="137"/>
      <c r="I251" s="138"/>
      <c r="J251" s="81"/>
      <c r="K251" s="81"/>
      <c r="L251" s="77"/>
    </row>
    <row r="252" spans="1:12" s="78" customFormat="1" ht="12.75" customHeight="1">
      <c r="A252" s="173">
        <v>30</v>
      </c>
      <c r="B252" s="120" t="s">
        <v>262</v>
      </c>
      <c r="C252" s="136" t="s">
        <v>263</v>
      </c>
      <c r="D252" s="124" t="s">
        <v>100</v>
      </c>
      <c r="E252" s="133">
        <v>6.43</v>
      </c>
      <c r="F252" s="180"/>
      <c r="G252" s="133">
        <f>E252*F252</f>
        <v>0</v>
      </c>
      <c r="H252" s="137"/>
      <c r="I252" s="138"/>
      <c r="J252" s="81"/>
      <c r="K252" s="81"/>
      <c r="L252" s="77"/>
    </row>
    <row r="253" spans="1:12" s="78" customFormat="1" ht="11.4" customHeight="1">
      <c r="A253" s="173"/>
      <c r="B253" s="120"/>
      <c r="C253" s="136" t="s">
        <v>264</v>
      </c>
      <c r="D253" s="124"/>
      <c r="E253" s="133"/>
      <c r="F253" s="180"/>
      <c r="G253" s="133"/>
      <c r="H253" s="137"/>
      <c r="I253" s="138"/>
      <c r="J253" s="81"/>
      <c r="K253" s="81"/>
      <c r="L253" s="77"/>
    </row>
    <row r="254" spans="1:12" s="78" customFormat="1" ht="11.1" customHeight="1">
      <c r="A254" s="173">
        <v>31</v>
      </c>
      <c r="B254" s="120" t="s">
        <v>265</v>
      </c>
      <c r="C254" s="136" t="s">
        <v>266</v>
      </c>
      <c r="D254" s="124" t="s">
        <v>100</v>
      </c>
      <c r="E254" s="133">
        <v>15.61</v>
      </c>
      <c r="F254" s="180"/>
      <c r="G254" s="133">
        <f>E254*F254</f>
        <v>0</v>
      </c>
      <c r="H254" s="137">
        <v>7.4260000000000007E-2</v>
      </c>
      <c r="I254" s="138">
        <f>E254*H254</f>
        <v>1.1591986000000001</v>
      </c>
      <c r="J254" s="81"/>
      <c r="K254" s="81"/>
      <c r="L254" s="80"/>
    </row>
    <row r="255" spans="1:12" s="78" customFormat="1" ht="11.1" customHeight="1">
      <c r="A255" s="173"/>
      <c r="B255" s="120"/>
      <c r="C255" s="136" t="s">
        <v>267</v>
      </c>
      <c r="D255" s="124"/>
      <c r="E255" s="133"/>
      <c r="F255" s="180"/>
      <c r="G255" s="133"/>
      <c r="H255" s="137"/>
      <c r="I255" s="138"/>
      <c r="J255" s="81"/>
      <c r="K255" s="81"/>
      <c r="L255" s="77"/>
    </row>
    <row r="256" spans="1:12" s="78" customFormat="1" ht="11.1" customHeight="1">
      <c r="A256" s="173">
        <v>32</v>
      </c>
      <c r="B256" s="120" t="s">
        <v>268</v>
      </c>
      <c r="C256" s="136" t="s">
        <v>269</v>
      </c>
      <c r="D256" s="124" t="s">
        <v>100</v>
      </c>
      <c r="E256" s="133">
        <v>2.93</v>
      </c>
      <c r="F256" s="180"/>
      <c r="G256" s="133">
        <f>E256*F256</f>
        <v>0</v>
      </c>
      <c r="H256" s="137">
        <v>0.1231</v>
      </c>
      <c r="I256" s="138">
        <f>E256*H256</f>
        <v>0.36068300000000003</v>
      </c>
      <c r="J256" s="81"/>
      <c r="K256" s="81"/>
      <c r="L256" s="77"/>
    </row>
    <row r="257" spans="1:12" s="78" customFormat="1" ht="11.1" customHeight="1">
      <c r="A257" s="173"/>
      <c r="B257" s="120"/>
      <c r="C257" s="136" t="s">
        <v>270</v>
      </c>
      <c r="D257" s="124"/>
      <c r="E257" s="133"/>
      <c r="F257" s="180"/>
      <c r="G257" s="133"/>
      <c r="H257" s="137"/>
      <c r="I257" s="138"/>
      <c r="J257" s="81"/>
      <c r="K257" s="81"/>
      <c r="L257" s="77"/>
    </row>
    <row r="258" spans="1:12" s="78" customFormat="1" ht="11.1" customHeight="1">
      <c r="A258" s="173">
        <v>33</v>
      </c>
      <c r="B258" s="120" t="s">
        <v>271</v>
      </c>
      <c r="C258" s="136" t="s">
        <v>272</v>
      </c>
      <c r="D258" s="124" t="s">
        <v>100</v>
      </c>
      <c r="E258" s="133">
        <v>10.96</v>
      </c>
      <c r="F258" s="180"/>
      <c r="G258" s="133">
        <f>E258*F258</f>
        <v>0</v>
      </c>
      <c r="H258" s="137">
        <v>0.1231</v>
      </c>
      <c r="I258" s="138">
        <f>E258*H258</f>
        <v>1.3491760000000002</v>
      </c>
      <c r="J258" s="81"/>
      <c r="K258" s="81"/>
      <c r="L258" s="80"/>
    </row>
    <row r="259" spans="1:12" s="78" customFormat="1" ht="14.25" customHeight="1">
      <c r="A259" s="173">
        <v>34</v>
      </c>
      <c r="B259" s="120" t="s">
        <v>273</v>
      </c>
      <c r="C259" s="125" t="s">
        <v>274</v>
      </c>
      <c r="D259" s="124" t="s">
        <v>77</v>
      </c>
      <c r="E259" s="133">
        <v>1.77</v>
      </c>
      <c r="F259" s="180"/>
      <c r="G259" s="133">
        <f>E259*F259</f>
        <v>0</v>
      </c>
      <c r="H259" s="137">
        <v>2.16</v>
      </c>
      <c r="I259" s="138">
        <f>E259*H259</f>
        <v>3.8232000000000004</v>
      </c>
      <c r="J259" s="81"/>
      <c r="K259" s="81"/>
      <c r="L259" s="80"/>
    </row>
    <row r="260" spans="1:12" s="78" customFormat="1" ht="14.25" customHeight="1">
      <c r="A260" s="173"/>
      <c r="B260" s="120"/>
      <c r="C260" s="125" t="s">
        <v>275</v>
      </c>
      <c r="D260" s="124"/>
      <c r="E260" s="133"/>
      <c r="F260" s="180"/>
      <c r="G260" s="133"/>
      <c r="H260" s="137"/>
      <c r="I260" s="138"/>
      <c r="J260" s="81"/>
      <c r="K260" s="81"/>
      <c r="L260" s="80"/>
    </row>
    <row r="261" spans="1:12" s="78" customFormat="1" ht="14.25" customHeight="1">
      <c r="A261" s="173">
        <v>35</v>
      </c>
      <c r="B261" s="120" t="s">
        <v>276</v>
      </c>
      <c r="C261" s="125" t="s">
        <v>277</v>
      </c>
      <c r="D261" s="124" t="s">
        <v>100</v>
      </c>
      <c r="E261" s="133">
        <v>3.61</v>
      </c>
      <c r="F261" s="180"/>
      <c r="G261" s="133">
        <f>E261*F261</f>
        <v>0</v>
      </c>
      <c r="H261" s="137">
        <v>7.1999999999999995E-2</v>
      </c>
      <c r="I261" s="138">
        <f>E261*H261</f>
        <v>0.25991999999999998</v>
      </c>
      <c r="J261" s="81"/>
      <c r="K261" s="81"/>
      <c r="L261" s="80"/>
    </row>
    <row r="262" spans="1:12" s="78" customFormat="1" ht="12.75" customHeight="1">
      <c r="A262" s="173"/>
      <c r="B262" s="120"/>
      <c r="C262" s="125" t="s">
        <v>278</v>
      </c>
      <c r="D262" s="124"/>
      <c r="E262" s="133"/>
      <c r="F262" s="180"/>
      <c r="G262" s="133"/>
      <c r="H262" s="137"/>
      <c r="I262" s="138"/>
      <c r="J262" s="81"/>
      <c r="K262" s="81"/>
      <c r="L262" s="80"/>
    </row>
    <row r="263" spans="1:12" s="78" customFormat="1" ht="12.75" customHeight="1">
      <c r="A263" s="173">
        <v>36</v>
      </c>
      <c r="B263" s="120" t="s">
        <v>279</v>
      </c>
      <c r="C263" s="125" t="s">
        <v>280</v>
      </c>
      <c r="D263" s="124" t="s">
        <v>100</v>
      </c>
      <c r="E263" s="133">
        <v>3.97</v>
      </c>
      <c r="F263" s="180"/>
      <c r="G263" s="133">
        <f>E263*F263</f>
        <v>0</v>
      </c>
      <c r="H263" s="137">
        <v>9.6000000000000002E-2</v>
      </c>
      <c r="I263" s="138">
        <f>E263*H263</f>
        <v>0.38112000000000001</v>
      </c>
      <c r="J263" s="81"/>
      <c r="K263" s="81"/>
      <c r="L263" s="80"/>
    </row>
    <row r="264" spans="1:12" s="78" customFormat="1" ht="12.75" customHeight="1">
      <c r="A264" s="173"/>
      <c r="B264" s="120"/>
      <c r="C264" s="125" t="s">
        <v>281</v>
      </c>
      <c r="D264" s="124"/>
      <c r="E264" s="133"/>
      <c r="F264" s="180"/>
      <c r="G264" s="133"/>
      <c r="H264" s="137"/>
      <c r="I264" s="138"/>
      <c r="J264" s="81"/>
      <c r="K264" s="81"/>
      <c r="L264" s="80"/>
    </row>
    <row r="265" spans="1:12" s="78" customFormat="1" ht="23.25" customHeight="1">
      <c r="A265" s="173">
        <v>37</v>
      </c>
      <c r="B265" s="120" t="s">
        <v>282</v>
      </c>
      <c r="C265" s="125" t="s">
        <v>283</v>
      </c>
      <c r="D265" s="124" t="s">
        <v>186</v>
      </c>
      <c r="E265" s="133">
        <v>1</v>
      </c>
      <c r="F265" s="180"/>
      <c r="G265" s="133">
        <f>E265*F265</f>
        <v>0</v>
      </c>
      <c r="H265" s="137">
        <v>4.9399999999999999E-2</v>
      </c>
      <c r="I265" s="138">
        <f>E265*H265</f>
        <v>4.9399999999999999E-2</v>
      </c>
      <c r="J265" s="81"/>
      <c r="K265" s="81"/>
      <c r="L265" s="82"/>
    </row>
    <row r="266" spans="1:12" s="78" customFormat="1" ht="14.1" customHeight="1">
      <c r="A266" s="173">
        <v>38</v>
      </c>
      <c r="B266" s="120" t="s">
        <v>284</v>
      </c>
      <c r="C266" s="125" t="s">
        <v>285</v>
      </c>
      <c r="D266" s="124" t="s">
        <v>186</v>
      </c>
      <c r="E266" s="133">
        <v>1</v>
      </c>
      <c r="F266" s="180"/>
      <c r="G266" s="133">
        <f>E266*F266</f>
        <v>0</v>
      </c>
      <c r="H266" s="137">
        <v>1.4999999999999999E-2</v>
      </c>
      <c r="I266" s="138">
        <f>E266*H266</f>
        <v>1.4999999999999999E-2</v>
      </c>
      <c r="J266" s="81"/>
      <c r="K266" s="81"/>
      <c r="L266" s="80"/>
    </row>
    <row r="267" spans="1:12" s="78" customFormat="1" ht="13.5" customHeight="1">
      <c r="A267" s="173"/>
      <c r="B267" s="120"/>
      <c r="C267" s="125"/>
      <c r="D267" s="124"/>
      <c r="E267" s="133"/>
      <c r="F267" s="180"/>
      <c r="G267" s="133"/>
      <c r="H267" s="137"/>
      <c r="I267" s="138"/>
      <c r="J267" s="81"/>
      <c r="K267" s="81"/>
      <c r="L267" s="80"/>
    </row>
    <row r="268" spans="1:12" s="78" customFormat="1" ht="13.5" customHeight="1">
      <c r="A268" s="173">
        <f>A181</f>
        <v>6</v>
      </c>
      <c r="B268" s="120"/>
      <c r="C268" s="125" t="str">
        <f>C181</f>
        <v>Úpravy povrchů, podlahy, osazování</v>
      </c>
      <c r="D268" s="124" t="s">
        <v>36</v>
      </c>
      <c r="E268" s="133"/>
      <c r="F268" s="180"/>
      <c r="G268" s="133">
        <f>SUM(G181:G267)</f>
        <v>0</v>
      </c>
      <c r="H268" s="137"/>
      <c r="I268" s="138">
        <f>SUM(I183:I267)</f>
        <v>18.087811299999998</v>
      </c>
      <c r="J268" s="81"/>
      <c r="K268" s="81"/>
      <c r="L268" s="80"/>
    </row>
    <row r="269" spans="1:12" s="78" customFormat="1" ht="13.5" customHeight="1">
      <c r="A269" s="173"/>
      <c r="B269" s="120"/>
      <c r="C269" s="125"/>
      <c r="D269" s="124"/>
      <c r="E269" s="133"/>
      <c r="F269" s="180"/>
      <c r="G269" s="133"/>
      <c r="H269" s="137"/>
      <c r="I269" s="138"/>
      <c r="J269" s="81"/>
      <c r="K269" s="81"/>
      <c r="L269" s="80"/>
    </row>
    <row r="270" spans="1:12" s="78" customFormat="1" ht="13.5" customHeight="1">
      <c r="A270" s="173"/>
      <c r="B270" s="120"/>
      <c r="C270" s="125"/>
      <c r="D270" s="124"/>
      <c r="E270" s="133"/>
      <c r="F270" s="180"/>
      <c r="G270" s="133"/>
      <c r="H270" s="137"/>
      <c r="I270" s="138"/>
      <c r="J270" s="81"/>
      <c r="K270" s="81"/>
      <c r="L270" s="80"/>
    </row>
    <row r="271" spans="1:12" s="78" customFormat="1" ht="13.5" customHeight="1">
      <c r="A271" s="173"/>
      <c r="B271" s="148"/>
      <c r="C271" s="125"/>
      <c r="D271" s="124"/>
      <c r="E271" s="133"/>
      <c r="F271" s="180"/>
      <c r="G271" s="133"/>
      <c r="H271" s="137"/>
      <c r="I271" s="138"/>
      <c r="J271" s="81"/>
      <c r="K271" s="81"/>
      <c r="L271" s="80"/>
    </row>
    <row r="272" spans="1:12" s="78" customFormat="1" ht="13.5" customHeight="1">
      <c r="A272" s="173">
        <v>93</v>
      </c>
      <c r="B272" s="120"/>
      <c r="C272" s="125" t="s">
        <v>286</v>
      </c>
      <c r="D272" s="124"/>
      <c r="E272" s="133"/>
      <c r="F272" s="180"/>
      <c r="G272" s="133"/>
      <c r="H272" s="137"/>
      <c r="I272" s="138"/>
      <c r="J272" s="81"/>
      <c r="K272" s="81"/>
      <c r="L272" s="77"/>
    </row>
    <row r="273" spans="1:12" s="78" customFormat="1" ht="13.5" customHeight="1">
      <c r="A273" s="173"/>
      <c r="B273" s="120"/>
      <c r="C273" s="125"/>
      <c r="D273" s="124"/>
      <c r="E273" s="133"/>
      <c r="F273" s="180"/>
      <c r="G273" s="133"/>
      <c r="H273" s="137"/>
      <c r="I273" s="138"/>
      <c r="J273" s="81"/>
      <c r="K273" s="81"/>
      <c r="L273" s="80"/>
    </row>
    <row r="274" spans="1:12" s="78" customFormat="1" ht="12" customHeight="1">
      <c r="A274" s="173">
        <v>1</v>
      </c>
      <c r="B274" s="120" t="s">
        <v>287</v>
      </c>
      <c r="C274" s="136" t="s">
        <v>288</v>
      </c>
      <c r="D274" s="124" t="s">
        <v>100</v>
      </c>
      <c r="E274" s="133">
        <v>263.45999999999998</v>
      </c>
      <c r="F274" s="180"/>
      <c r="G274" s="133">
        <f>E274*F274</f>
        <v>0</v>
      </c>
      <c r="H274" s="137">
        <v>4.0000000000000002E-4</v>
      </c>
      <c r="I274" s="138">
        <f>E274*H274</f>
        <v>0.10538399999999999</v>
      </c>
      <c r="J274" s="81"/>
      <c r="K274" s="81"/>
      <c r="L274" s="80"/>
    </row>
    <row r="275" spans="1:12" s="78" customFormat="1" ht="23.25" customHeight="1">
      <c r="A275" s="173">
        <v>2</v>
      </c>
      <c r="B275" s="120" t="s">
        <v>289</v>
      </c>
      <c r="C275" s="125" t="s">
        <v>290</v>
      </c>
      <c r="D275" s="124" t="s">
        <v>100</v>
      </c>
      <c r="E275" s="133">
        <v>66.599999999999994</v>
      </c>
      <c r="F275" s="180"/>
      <c r="G275" s="133">
        <f>E275*F275</f>
        <v>0</v>
      </c>
      <c r="H275" s="137">
        <v>1.4999999999999999E-2</v>
      </c>
      <c r="I275" s="138">
        <f>E275*H275</f>
        <v>0.99899999999999989</v>
      </c>
      <c r="J275" s="81"/>
      <c r="K275" s="81"/>
      <c r="L275" s="80"/>
    </row>
    <row r="276" spans="1:12" s="78" customFormat="1" ht="12.75" customHeight="1">
      <c r="A276" s="173"/>
      <c r="B276" s="120"/>
      <c r="C276" s="125" t="s">
        <v>291</v>
      </c>
      <c r="D276" s="124"/>
      <c r="E276" s="133"/>
      <c r="F276" s="180"/>
      <c r="G276" s="133"/>
      <c r="H276" s="137"/>
      <c r="I276" s="138"/>
      <c r="J276" s="81"/>
      <c r="K276" s="81"/>
      <c r="L276" s="80"/>
    </row>
    <row r="277" spans="1:12" s="78" customFormat="1" ht="24.6" customHeight="1">
      <c r="A277" s="173">
        <v>3</v>
      </c>
      <c r="B277" s="120" t="s">
        <v>292</v>
      </c>
      <c r="C277" s="136" t="s">
        <v>293</v>
      </c>
      <c r="D277" s="124" t="s">
        <v>294</v>
      </c>
      <c r="E277" s="133">
        <v>10</v>
      </c>
      <c r="F277" s="180"/>
      <c r="G277" s="133">
        <f>E277*F277</f>
        <v>0</v>
      </c>
      <c r="H277" s="137">
        <v>0</v>
      </c>
      <c r="I277" s="138"/>
      <c r="J277" s="81"/>
      <c r="K277" s="81"/>
      <c r="L277" s="80"/>
    </row>
    <row r="278" spans="1:12" s="78" customFormat="1" ht="13.5" customHeight="1">
      <c r="A278" s="173"/>
      <c r="B278" s="120"/>
      <c r="C278" s="125"/>
      <c r="D278" s="124"/>
      <c r="E278" s="133"/>
      <c r="F278" s="180"/>
      <c r="G278" s="133"/>
      <c r="H278" s="137"/>
      <c r="I278" s="138"/>
      <c r="J278" s="81"/>
      <c r="K278" s="81"/>
      <c r="L278" s="80"/>
    </row>
    <row r="279" spans="1:12" s="78" customFormat="1" ht="13.5" customHeight="1">
      <c r="A279" s="173">
        <f>A272</f>
        <v>93</v>
      </c>
      <c r="B279" s="120"/>
      <c r="C279" s="125" t="str">
        <f>C272</f>
        <v>Dokončující konstrukce a práce</v>
      </c>
      <c r="D279" s="124" t="s">
        <v>36</v>
      </c>
      <c r="E279" s="133"/>
      <c r="F279" s="180"/>
      <c r="G279" s="133">
        <f>SUM(G274:G278)</f>
        <v>0</v>
      </c>
      <c r="H279" s="137"/>
      <c r="I279" s="138">
        <f>SUM(I274:I278)</f>
        <v>1.1043839999999998</v>
      </c>
      <c r="J279" s="81"/>
      <c r="K279" s="81"/>
      <c r="L279" s="80"/>
    </row>
    <row r="280" spans="1:12" s="78" customFormat="1" ht="13.5" customHeight="1">
      <c r="A280" s="173"/>
      <c r="B280" s="120"/>
      <c r="C280" s="125"/>
      <c r="D280" s="124"/>
      <c r="E280" s="133"/>
      <c r="F280" s="180"/>
      <c r="G280" s="133"/>
      <c r="H280" s="137"/>
      <c r="I280" s="138"/>
      <c r="J280" s="81"/>
      <c r="K280" s="81"/>
      <c r="L280" s="80"/>
    </row>
    <row r="281" spans="1:12" s="78" customFormat="1" ht="13.5" customHeight="1">
      <c r="A281" s="173"/>
      <c r="B281" s="120"/>
      <c r="C281" s="125"/>
      <c r="D281" s="124"/>
      <c r="E281" s="133"/>
      <c r="F281" s="180"/>
      <c r="G281" s="133"/>
      <c r="H281" s="137"/>
      <c r="I281" s="138"/>
      <c r="J281" s="81"/>
      <c r="K281" s="81"/>
      <c r="L281" s="80"/>
    </row>
    <row r="282" spans="1:12" s="78" customFormat="1" ht="13.5" customHeight="1">
      <c r="A282" s="173"/>
      <c r="B282" s="120"/>
      <c r="C282" s="125"/>
      <c r="D282" s="124"/>
      <c r="E282" s="133"/>
      <c r="F282" s="180"/>
      <c r="G282" s="133"/>
      <c r="H282" s="137"/>
      <c r="I282" s="138"/>
      <c r="J282" s="81"/>
      <c r="K282" s="81"/>
      <c r="L282" s="80"/>
    </row>
    <row r="283" spans="1:12" s="78" customFormat="1" ht="13.5" customHeight="1">
      <c r="A283" s="173">
        <v>96</v>
      </c>
      <c r="B283" s="120"/>
      <c r="C283" s="125" t="s">
        <v>295</v>
      </c>
      <c r="D283" s="124"/>
      <c r="E283" s="133"/>
      <c r="F283" s="180"/>
      <c r="G283" s="133"/>
      <c r="H283" s="149"/>
      <c r="I283" s="150"/>
      <c r="J283" s="81"/>
      <c r="K283" s="81"/>
      <c r="L283" s="77"/>
    </row>
    <row r="284" spans="1:12" s="78" customFormat="1" ht="13.5" customHeight="1">
      <c r="A284" s="173"/>
      <c r="B284" s="120"/>
      <c r="C284" s="125"/>
      <c r="D284" s="124"/>
      <c r="E284" s="133"/>
      <c r="F284" s="180"/>
      <c r="G284" s="133"/>
      <c r="H284" s="137"/>
      <c r="I284" s="138"/>
      <c r="J284" s="81"/>
      <c r="K284" s="81"/>
      <c r="L284" s="80"/>
    </row>
    <row r="285" spans="1:12" s="78" customFormat="1" ht="13.5" customHeight="1">
      <c r="A285" s="173">
        <v>1</v>
      </c>
      <c r="B285" s="84" t="s">
        <v>296</v>
      </c>
      <c r="C285" s="85" t="s">
        <v>297</v>
      </c>
      <c r="D285" s="86" t="s">
        <v>100</v>
      </c>
      <c r="E285" s="133">
        <v>6.5</v>
      </c>
      <c r="F285" s="180"/>
      <c r="G285" s="133">
        <f t="shared" ref="G285:G294" si="7">E285*F285</f>
        <v>0</v>
      </c>
      <c r="H285" s="87"/>
      <c r="I285" s="81"/>
      <c r="J285" s="138">
        <v>5.94E-3</v>
      </c>
      <c r="K285" s="138">
        <f>E285*J285</f>
        <v>3.8609999999999998E-2</v>
      </c>
      <c r="L285" s="80"/>
    </row>
    <row r="286" spans="1:12" s="78" customFormat="1" ht="13.5" customHeight="1">
      <c r="A286" s="173"/>
      <c r="B286" s="84"/>
      <c r="C286" s="85" t="s">
        <v>298</v>
      </c>
      <c r="D286" s="86"/>
      <c r="E286" s="133"/>
      <c r="F286" s="180"/>
      <c r="G286" s="133"/>
      <c r="H286" s="87"/>
      <c r="I286" s="81"/>
      <c r="J286" s="138"/>
      <c r="K286" s="138"/>
      <c r="L286" s="80"/>
    </row>
    <row r="287" spans="1:12" s="78" customFormat="1" ht="13.5" customHeight="1">
      <c r="A287" s="173">
        <v>2</v>
      </c>
      <c r="B287" s="84" t="s">
        <v>299</v>
      </c>
      <c r="C287" s="85" t="s">
        <v>300</v>
      </c>
      <c r="D287" s="86" t="s">
        <v>140</v>
      </c>
      <c r="E287" s="133">
        <v>36.450000000000003</v>
      </c>
      <c r="F287" s="180"/>
      <c r="G287" s="133">
        <f t="shared" si="7"/>
        <v>0</v>
      </c>
      <c r="H287" s="87"/>
      <c r="I287" s="81"/>
      <c r="J287" s="138">
        <v>1.67E-3</v>
      </c>
      <c r="K287" s="138">
        <f>E287*J287</f>
        <v>6.0871500000000009E-2</v>
      </c>
      <c r="L287" s="80"/>
    </row>
    <row r="288" spans="1:12" s="78" customFormat="1" ht="13.5" customHeight="1">
      <c r="A288" s="173">
        <v>3</v>
      </c>
      <c r="B288" s="120" t="s">
        <v>301</v>
      </c>
      <c r="C288" s="125" t="s">
        <v>302</v>
      </c>
      <c r="D288" s="124" t="s">
        <v>77</v>
      </c>
      <c r="E288" s="133">
        <v>1.7</v>
      </c>
      <c r="F288" s="180"/>
      <c r="G288" s="133">
        <f t="shared" si="7"/>
        <v>0</v>
      </c>
      <c r="H288" s="87"/>
      <c r="I288" s="81"/>
      <c r="J288" s="138">
        <v>2</v>
      </c>
      <c r="K288" s="138">
        <f t="shared" ref="K288:K294" si="8">E288*J288</f>
        <v>3.4</v>
      </c>
      <c r="L288" s="82"/>
    </row>
    <row r="289" spans="1:12" s="78" customFormat="1" ht="15" customHeight="1">
      <c r="A289" s="173"/>
      <c r="B289" s="120"/>
      <c r="C289" s="125" t="s">
        <v>303</v>
      </c>
      <c r="D289" s="124"/>
      <c r="E289" s="133"/>
      <c r="F289" s="180"/>
      <c r="G289" s="133"/>
      <c r="H289" s="87"/>
      <c r="I289" s="81"/>
      <c r="J289" s="138"/>
      <c r="K289" s="138"/>
      <c r="L289" s="80"/>
    </row>
    <row r="290" spans="1:12" s="78" customFormat="1" ht="12.75" customHeight="1">
      <c r="A290" s="173">
        <v>4</v>
      </c>
      <c r="B290" s="120" t="s">
        <v>304</v>
      </c>
      <c r="C290" s="125" t="s">
        <v>305</v>
      </c>
      <c r="D290" s="124" t="s">
        <v>77</v>
      </c>
      <c r="E290" s="133">
        <v>2.04</v>
      </c>
      <c r="F290" s="180"/>
      <c r="G290" s="133">
        <f t="shared" si="7"/>
        <v>0</v>
      </c>
      <c r="H290" s="87"/>
      <c r="I290" s="81"/>
      <c r="J290" s="138">
        <v>1.8</v>
      </c>
      <c r="K290" s="138">
        <f t="shared" si="8"/>
        <v>3.6720000000000002</v>
      </c>
      <c r="L290" s="80"/>
    </row>
    <row r="291" spans="1:12" s="78" customFormat="1" ht="12.75" customHeight="1">
      <c r="A291" s="173"/>
      <c r="B291" s="120"/>
      <c r="C291" s="125" t="s">
        <v>306</v>
      </c>
      <c r="D291" s="124"/>
      <c r="E291" s="133"/>
      <c r="F291" s="180"/>
      <c r="G291" s="133"/>
      <c r="H291" s="87"/>
      <c r="I291" s="81"/>
      <c r="J291" s="138"/>
      <c r="K291" s="138"/>
      <c r="L291" s="80"/>
    </row>
    <row r="292" spans="1:12" s="78" customFormat="1" ht="12.75" customHeight="1">
      <c r="A292" s="173">
        <v>5</v>
      </c>
      <c r="B292" s="120" t="s">
        <v>307</v>
      </c>
      <c r="C292" s="125" t="s">
        <v>308</v>
      </c>
      <c r="D292" s="124" t="s">
        <v>77</v>
      </c>
      <c r="E292" s="133">
        <v>1.31</v>
      </c>
      <c r="F292" s="180"/>
      <c r="G292" s="133">
        <f t="shared" si="7"/>
        <v>0</v>
      </c>
      <c r="H292" s="87"/>
      <c r="I292" s="81"/>
      <c r="J292" s="138">
        <v>2.4</v>
      </c>
      <c r="K292" s="138">
        <f t="shared" si="8"/>
        <v>3.1440000000000001</v>
      </c>
      <c r="L292" s="80"/>
    </row>
    <row r="293" spans="1:12" s="78" customFormat="1" ht="13.5" customHeight="1">
      <c r="A293" s="173"/>
      <c r="B293" s="120"/>
      <c r="C293" s="125" t="s">
        <v>309</v>
      </c>
      <c r="D293" s="124"/>
      <c r="E293" s="133"/>
      <c r="F293" s="180"/>
      <c r="G293" s="133"/>
      <c r="H293" s="87"/>
      <c r="I293" s="81"/>
      <c r="J293" s="138"/>
      <c r="K293" s="138"/>
      <c r="L293" s="80"/>
    </row>
    <row r="294" spans="1:12" s="78" customFormat="1" ht="13.5" customHeight="1">
      <c r="A294" s="173">
        <v>6</v>
      </c>
      <c r="B294" s="120" t="s">
        <v>310</v>
      </c>
      <c r="C294" s="125" t="s">
        <v>311</v>
      </c>
      <c r="D294" s="124" t="s">
        <v>77</v>
      </c>
      <c r="E294" s="133">
        <v>0.89</v>
      </c>
      <c r="F294" s="180"/>
      <c r="G294" s="133">
        <f t="shared" si="7"/>
        <v>0</v>
      </c>
      <c r="H294" s="87"/>
      <c r="I294" s="81"/>
      <c r="J294" s="138">
        <v>2.2000000000000002</v>
      </c>
      <c r="K294" s="138">
        <f t="shared" si="8"/>
        <v>1.9580000000000002</v>
      </c>
      <c r="L294" s="80"/>
    </row>
    <row r="295" spans="1:12" s="78" customFormat="1" ht="13.5" customHeight="1">
      <c r="A295" s="173"/>
      <c r="B295" s="120"/>
      <c r="C295" s="125" t="s">
        <v>312</v>
      </c>
      <c r="D295" s="124"/>
      <c r="E295" s="133"/>
      <c r="F295" s="180"/>
      <c r="G295" s="133"/>
      <c r="H295" s="87"/>
      <c r="I295" s="81"/>
      <c r="J295" s="138"/>
      <c r="K295" s="138"/>
      <c r="L295" s="83"/>
    </row>
    <row r="296" spans="1:12" s="78" customFormat="1" ht="13.5" customHeight="1">
      <c r="A296" s="173">
        <v>7</v>
      </c>
      <c r="B296" s="120" t="s">
        <v>313</v>
      </c>
      <c r="C296" s="125" t="s">
        <v>314</v>
      </c>
      <c r="D296" s="124" t="s">
        <v>100</v>
      </c>
      <c r="E296" s="133">
        <v>11.76</v>
      </c>
      <c r="F296" s="180"/>
      <c r="G296" s="133">
        <f t="shared" ref="G296:G328" si="9">E296*F296</f>
        <v>0</v>
      </c>
      <c r="H296" s="87"/>
      <c r="I296" s="81"/>
      <c r="J296" s="138"/>
      <c r="K296" s="138"/>
      <c r="L296" s="80"/>
    </row>
    <row r="297" spans="1:12" s="78" customFormat="1" ht="22.5" customHeight="1">
      <c r="A297" s="173">
        <v>8</v>
      </c>
      <c r="B297" s="120" t="s">
        <v>315</v>
      </c>
      <c r="C297" s="125" t="s">
        <v>316</v>
      </c>
      <c r="D297" s="124" t="s">
        <v>77</v>
      </c>
      <c r="E297" s="133">
        <v>0.89</v>
      </c>
      <c r="F297" s="180"/>
      <c r="G297" s="133">
        <f t="shared" si="9"/>
        <v>0</v>
      </c>
      <c r="H297" s="87"/>
      <c r="I297" s="81"/>
      <c r="J297" s="138"/>
      <c r="K297" s="138">
        <f>E297*J297</f>
        <v>0</v>
      </c>
      <c r="L297" s="80"/>
    </row>
    <row r="298" spans="1:12" s="78" customFormat="1" ht="22.5" customHeight="1">
      <c r="A298" s="173">
        <v>9</v>
      </c>
      <c r="B298" s="120" t="s">
        <v>317</v>
      </c>
      <c r="C298" s="125" t="s">
        <v>318</v>
      </c>
      <c r="D298" s="124" t="s">
        <v>100</v>
      </c>
      <c r="E298" s="133">
        <v>11.76</v>
      </c>
      <c r="F298" s="180"/>
      <c r="G298" s="133">
        <f t="shared" si="9"/>
        <v>0</v>
      </c>
      <c r="H298" s="87"/>
      <c r="I298" s="81"/>
      <c r="J298" s="138">
        <v>5.7000000000000002E-2</v>
      </c>
      <c r="K298" s="138">
        <f>E298*J298</f>
        <v>0.67032000000000003</v>
      </c>
      <c r="L298" s="80"/>
    </row>
    <row r="299" spans="1:12" s="78" customFormat="1" ht="13.5" customHeight="1">
      <c r="A299" s="173"/>
      <c r="B299" s="120"/>
      <c r="C299" s="125" t="s">
        <v>319</v>
      </c>
      <c r="D299" s="124"/>
      <c r="E299" s="133"/>
      <c r="F299" s="180"/>
      <c r="G299" s="133"/>
      <c r="H299" s="87"/>
      <c r="I299" s="81"/>
      <c r="J299" s="138"/>
      <c r="K299" s="138"/>
      <c r="L299" s="80"/>
    </row>
    <row r="300" spans="1:12" s="78" customFormat="1" ht="14.25" customHeight="1">
      <c r="A300" s="173"/>
      <c r="B300" s="120"/>
      <c r="C300" s="125" t="s">
        <v>320</v>
      </c>
      <c r="D300" s="124"/>
      <c r="E300" s="133"/>
      <c r="F300" s="180"/>
      <c r="G300" s="133"/>
      <c r="H300" s="87"/>
      <c r="I300" s="81"/>
      <c r="J300" s="138"/>
      <c r="K300" s="138"/>
      <c r="L300" s="80"/>
    </row>
    <row r="301" spans="1:12" s="78" customFormat="1" ht="22.5" customHeight="1">
      <c r="A301" s="173">
        <v>10</v>
      </c>
      <c r="B301" s="120" t="s">
        <v>321</v>
      </c>
      <c r="C301" s="125" t="s">
        <v>322</v>
      </c>
      <c r="D301" s="124" t="s">
        <v>100</v>
      </c>
      <c r="E301" s="133">
        <v>9.1300000000000008</v>
      </c>
      <c r="F301" s="180"/>
      <c r="G301" s="133">
        <f t="shared" si="9"/>
        <v>0</v>
      </c>
      <c r="H301" s="87"/>
      <c r="I301" s="81"/>
      <c r="J301" s="138">
        <v>5.5E-2</v>
      </c>
      <c r="K301" s="138">
        <f>E301*J301</f>
        <v>0.5021500000000001</v>
      </c>
      <c r="L301" s="80"/>
    </row>
    <row r="302" spans="1:12" s="78" customFormat="1" ht="12.6" customHeight="1">
      <c r="A302" s="173"/>
      <c r="B302" s="84"/>
      <c r="C302" s="125" t="s">
        <v>323</v>
      </c>
      <c r="D302" s="124"/>
      <c r="E302" s="125"/>
      <c r="F302" s="180"/>
      <c r="G302" s="133"/>
      <c r="H302" s="87"/>
      <c r="I302" s="81"/>
      <c r="J302" s="138"/>
      <c r="K302" s="138"/>
      <c r="L302" s="80"/>
    </row>
    <row r="303" spans="1:12" s="78" customFormat="1" ht="13.5" customHeight="1">
      <c r="A303" s="173">
        <v>11</v>
      </c>
      <c r="B303" s="120" t="s">
        <v>324</v>
      </c>
      <c r="C303" s="125" t="s">
        <v>325</v>
      </c>
      <c r="D303" s="124" t="s">
        <v>100</v>
      </c>
      <c r="E303" s="133">
        <v>1.69</v>
      </c>
      <c r="F303" s="180"/>
      <c r="G303" s="133">
        <f t="shared" si="9"/>
        <v>0</v>
      </c>
      <c r="H303" s="87"/>
      <c r="I303" s="81"/>
      <c r="J303" s="138">
        <v>7.4999999999999997E-2</v>
      </c>
      <c r="K303" s="138">
        <f t="shared" ref="K303:K309" si="10">E303*J303</f>
        <v>0.12675</v>
      </c>
      <c r="L303" s="80"/>
    </row>
    <row r="304" spans="1:12" s="78" customFormat="1" ht="13.5" customHeight="1">
      <c r="A304" s="173"/>
      <c r="B304" s="120"/>
      <c r="C304" s="125" t="s">
        <v>326</v>
      </c>
      <c r="D304" s="124"/>
      <c r="E304" s="133"/>
      <c r="F304" s="180"/>
      <c r="G304" s="133"/>
      <c r="H304" s="87"/>
      <c r="I304" s="81"/>
      <c r="J304" s="138"/>
      <c r="K304" s="138"/>
      <c r="L304" s="80"/>
    </row>
    <row r="305" spans="1:12" s="78" customFormat="1" ht="13.5" customHeight="1">
      <c r="A305" s="173">
        <v>12</v>
      </c>
      <c r="B305" s="120" t="s">
        <v>327</v>
      </c>
      <c r="C305" s="125" t="s">
        <v>328</v>
      </c>
      <c r="D305" s="124" t="s">
        <v>100</v>
      </c>
      <c r="E305" s="133">
        <v>7.03</v>
      </c>
      <c r="F305" s="180"/>
      <c r="G305" s="133">
        <f t="shared" si="9"/>
        <v>0</v>
      </c>
      <c r="H305" s="87"/>
      <c r="I305" s="81"/>
      <c r="J305" s="138">
        <v>6.2E-2</v>
      </c>
      <c r="K305" s="138">
        <f t="shared" si="10"/>
        <v>0.43586000000000003</v>
      </c>
      <c r="L305" s="80"/>
    </row>
    <row r="306" spans="1:12" s="78" customFormat="1" ht="13.5" customHeight="1">
      <c r="A306" s="173"/>
      <c r="B306" s="120"/>
      <c r="C306" s="125" t="s">
        <v>329</v>
      </c>
      <c r="D306" s="124"/>
      <c r="E306" s="133"/>
      <c r="F306" s="180"/>
      <c r="G306" s="133"/>
      <c r="H306" s="87"/>
      <c r="I306" s="81"/>
      <c r="J306" s="138"/>
      <c r="K306" s="138"/>
      <c r="L306" s="80"/>
    </row>
    <row r="307" spans="1:12" s="78" customFormat="1" ht="13.5" customHeight="1">
      <c r="A307" s="173">
        <v>13</v>
      </c>
      <c r="B307" s="120" t="s">
        <v>330</v>
      </c>
      <c r="C307" s="125" t="s">
        <v>331</v>
      </c>
      <c r="D307" s="124" t="s">
        <v>100</v>
      </c>
      <c r="E307" s="133">
        <v>27.18</v>
      </c>
      <c r="F307" s="180"/>
      <c r="G307" s="133">
        <f t="shared" si="9"/>
        <v>0</v>
      </c>
      <c r="H307" s="87"/>
      <c r="I307" s="81"/>
      <c r="J307" s="138">
        <v>5.3999999999999999E-2</v>
      </c>
      <c r="K307" s="138">
        <f t="shared" si="10"/>
        <v>1.4677199999999999</v>
      </c>
      <c r="L307" s="80"/>
    </row>
    <row r="308" spans="1:12" s="78" customFormat="1" ht="13.5" customHeight="1">
      <c r="A308" s="173"/>
      <c r="B308" s="120"/>
      <c r="C308" s="125" t="s">
        <v>332</v>
      </c>
      <c r="D308" s="124"/>
      <c r="E308" s="133"/>
      <c r="F308" s="180"/>
      <c r="G308" s="133"/>
      <c r="H308" s="87"/>
      <c r="I308" s="81"/>
      <c r="J308" s="138"/>
      <c r="K308" s="138"/>
      <c r="L308" s="80"/>
    </row>
    <row r="309" spans="1:12" s="78" customFormat="1" ht="24.75" customHeight="1">
      <c r="A309" s="173">
        <v>14</v>
      </c>
      <c r="B309" s="120" t="s">
        <v>333</v>
      </c>
      <c r="C309" s="125" t="s">
        <v>334</v>
      </c>
      <c r="D309" s="124" t="s">
        <v>100</v>
      </c>
      <c r="E309" s="133">
        <v>56.83</v>
      </c>
      <c r="F309" s="180"/>
      <c r="G309" s="133">
        <f t="shared" si="9"/>
        <v>0</v>
      </c>
      <c r="H309" s="87"/>
      <c r="I309" s="81"/>
      <c r="J309" s="138">
        <v>4.7E-2</v>
      </c>
      <c r="K309" s="138">
        <f t="shared" si="10"/>
        <v>2.6710099999999999</v>
      </c>
      <c r="L309" s="80"/>
    </row>
    <row r="310" spans="1:12" s="78" customFormat="1" ht="13.5" customHeight="1">
      <c r="A310" s="173"/>
      <c r="B310" s="120"/>
      <c r="C310" s="125" t="s">
        <v>335</v>
      </c>
      <c r="D310" s="124"/>
      <c r="E310" s="133"/>
      <c r="F310" s="180"/>
      <c r="G310" s="133"/>
      <c r="H310" s="87"/>
      <c r="I310" s="81"/>
      <c r="J310" s="138"/>
      <c r="K310" s="138"/>
      <c r="L310" s="80"/>
    </row>
    <row r="311" spans="1:12" s="78" customFormat="1" ht="12.75" customHeight="1">
      <c r="A311" s="173">
        <v>15</v>
      </c>
      <c r="B311" s="139" t="s">
        <v>336</v>
      </c>
      <c r="C311" s="125" t="s">
        <v>337</v>
      </c>
      <c r="D311" s="124" t="s">
        <v>186</v>
      </c>
      <c r="E311" s="133">
        <v>5</v>
      </c>
      <c r="F311" s="180"/>
      <c r="G311" s="133">
        <f t="shared" si="9"/>
        <v>0</v>
      </c>
      <c r="H311" s="87"/>
      <c r="I311" s="81"/>
      <c r="J311" s="138">
        <v>0.20699999999999999</v>
      </c>
      <c r="K311" s="138">
        <f t="shared" ref="K311:K319" si="11">E311*J311</f>
        <v>1.0349999999999999</v>
      </c>
      <c r="L311" s="82"/>
    </row>
    <row r="312" spans="1:12" s="78" customFormat="1" ht="12.75" customHeight="1">
      <c r="A312" s="173"/>
      <c r="B312" s="139"/>
      <c r="C312" s="125" t="s">
        <v>338</v>
      </c>
      <c r="D312" s="124"/>
      <c r="E312" s="133"/>
      <c r="F312" s="180"/>
      <c r="G312" s="133"/>
      <c r="H312" s="87"/>
      <c r="I312" s="81"/>
      <c r="J312" s="138"/>
      <c r="K312" s="138"/>
      <c r="L312" s="82"/>
    </row>
    <row r="313" spans="1:12" s="78" customFormat="1" ht="13.5" customHeight="1">
      <c r="A313" s="173">
        <v>16</v>
      </c>
      <c r="B313" s="120" t="s">
        <v>339</v>
      </c>
      <c r="C313" s="136" t="s">
        <v>340</v>
      </c>
      <c r="D313" s="124" t="s">
        <v>77</v>
      </c>
      <c r="E313" s="133">
        <v>6.76</v>
      </c>
      <c r="F313" s="180"/>
      <c r="G313" s="133">
        <f t="shared" si="9"/>
        <v>0</v>
      </c>
      <c r="H313" s="87"/>
      <c r="I313" s="81"/>
      <c r="J313" s="138">
        <v>1.8</v>
      </c>
      <c r="K313" s="138">
        <f t="shared" si="11"/>
        <v>12.167999999999999</v>
      </c>
      <c r="L313" s="82"/>
    </row>
    <row r="314" spans="1:12" s="78" customFormat="1" ht="14.25" customHeight="1">
      <c r="A314" s="173"/>
      <c r="B314" s="139"/>
      <c r="C314" s="151" t="s">
        <v>341</v>
      </c>
      <c r="D314" s="124"/>
      <c r="E314" s="133"/>
      <c r="F314" s="180"/>
      <c r="G314" s="133"/>
      <c r="H314" s="87"/>
      <c r="I314" s="81"/>
      <c r="J314" s="138"/>
      <c r="K314" s="138"/>
      <c r="L314" s="80"/>
    </row>
    <row r="315" spans="1:12" s="78" customFormat="1" ht="13.5" customHeight="1">
      <c r="A315" s="173">
        <v>17</v>
      </c>
      <c r="B315" s="120" t="s">
        <v>342</v>
      </c>
      <c r="C315" s="125" t="s">
        <v>343</v>
      </c>
      <c r="D315" s="124" t="s">
        <v>140</v>
      </c>
      <c r="E315" s="133">
        <v>6.8</v>
      </c>
      <c r="F315" s="180"/>
      <c r="G315" s="133">
        <f t="shared" si="9"/>
        <v>0</v>
      </c>
      <c r="H315" s="87"/>
      <c r="I315" s="81"/>
      <c r="J315" s="138">
        <v>8.9999999999999993E-3</v>
      </c>
      <c r="K315" s="138">
        <f>E315*J315</f>
        <v>6.1199999999999991E-2</v>
      </c>
      <c r="L315" s="80"/>
    </row>
    <row r="316" spans="1:12" s="78" customFormat="1" ht="13.5" customHeight="1">
      <c r="A316" s="173"/>
      <c r="B316" s="120"/>
      <c r="C316" s="125" t="s">
        <v>344</v>
      </c>
      <c r="D316" s="124"/>
      <c r="E316" s="133"/>
      <c r="F316" s="180"/>
      <c r="G316" s="133"/>
      <c r="H316" s="87"/>
      <c r="I316" s="81"/>
      <c r="J316" s="138"/>
      <c r="K316" s="138"/>
      <c r="L316" s="80"/>
    </row>
    <row r="317" spans="1:12" s="78" customFormat="1" ht="13.5" customHeight="1">
      <c r="A317" s="173">
        <v>18</v>
      </c>
      <c r="B317" s="120" t="s">
        <v>345</v>
      </c>
      <c r="C317" s="125" t="s">
        <v>346</v>
      </c>
      <c r="D317" s="124" t="s">
        <v>140</v>
      </c>
      <c r="E317" s="133">
        <v>5.4</v>
      </c>
      <c r="F317" s="180"/>
      <c r="G317" s="133">
        <f t="shared" si="9"/>
        <v>0</v>
      </c>
      <c r="H317" s="87"/>
      <c r="I317" s="81"/>
      <c r="J317" s="138">
        <v>8.9999999999999993E-3</v>
      </c>
      <c r="K317" s="138">
        <f t="shared" si="11"/>
        <v>4.8599999999999997E-2</v>
      </c>
      <c r="L317" s="82"/>
    </row>
    <row r="318" spans="1:12" s="78" customFormat="1" ht="13.5" customHeight="1">
      <c r="A318" s="173"/>
      <c r="B318" s="120"/>
      <c r="C318" s="125" t="s">
        <v>347</v>
      </c>
      <c r="D318" s="124"/>
      <c r="E318" s="133"/>
      <c r="F318" s="180"/>
      <c r="G318" s="133"/>
      <c r="H318" s="87"/>
      <c r="I318" s="81"/>
      <c r="J318" s="138"/>
      <c r="K318" s="138"/>
      <c r="L318" s="82"/>
    </row>
    <row r="319" spans="1:12" s="78" customFormat="1" ht="13.5" customHeight="1">
      <c r="A319" s="173">
        <v>19</v>
      </c>
      <c r="B319" s="120" t="s">
        <v>348</v>
      </c>
      <c r="C319" s="125" t="s">
        <v>349</v>
      </c>
      <c r="D319" s="124" t="s">
        <v>140</v>
      </c>
      <c r="E319" s="133">
        <v>6.6</v>
      </c>
      <c r="F319" s="180"/>
      <c r="G319" s="133">
        <f t="shared" si="9"/>
        <v>0</v>
      </c>
      <c r="H319" s="87"/>
      <c r="I319" s="81"/>
      <c r="J319" s="138">
        <v>1.4999999999999999E-2</v>
      </c>
      <c r="K319" s="138">
        <f t="shared" si="11"/>
        <v>9.8999999999999991E-2</v>
      </c>
      <c r="L319" s="80"/>
    </row>
    <row r="320" spans="1:12" s="78" customFormat="1" ht="13.5" customHeight="1">
      <c r="A320" s="173"/>
      <c r="B320" s="120"/>
      <c r="C320" s="125" t="s">
        <v>350</v>
      </c>
      <c r="D320" s="124"/>
      <c r="E320" s="133"/>
      <c r="F320" s="180"/>
      <c r="G320" s="133"/>
      <c r="H320" s="87"/>
      <c r="I320" s="81"/>
      <c r="J320" s="138"/>
      <c r="K320" s="138"/>
      <c r="L320" s="80"/>
    </row>
    <row r="321" spans="1:12" s="78" customFormat="1" ht="21.75" customHeight="1">
      <c r="A321" s="173">
        <v>20</v>
      </c>
      <c r="B321" s="120" t="s">
        <v>351</v>
      </c>
      <c r="C321" s="125" t="s">
        <v>352</v>
      </c>
      <c r="D321" s="124" t="s">
        <v>140</v>
      </c>
      <c r="E321" s="133">
        <v>19.399999999999999</v>
      </c>
      <c r="F321" s="180"/>
      <c r="G321" s="133">
        <f t="shared" si="9"/>
        <v>0</v>
      </c>
      <c r="H321" s="87"/>
      <c r="I321" s="81"/>
      <c r="J321" s="138">
        <v>6.5000000000000002E-2</v>
      </c>
      <c r="K321" s="138">
        <f>E321*J321</f>
        <v>1.2609999999999999</v>
      </c>
      <c r="L321" s="80"/>
    </row>
    <row r="322" spans="1:12" s="78" customFormat="1" ht="13.5" customHeight="1">
      <c r="A322" s="173"/>
      <c r="B322" s="120"/>
      <c r="C322" s="125" t="s">
        <v>353</v>
      </c>
      <c r="D322" s="124"/>
      <c r="E322" s="133"/>
      <c r="F322" s="180"/>
      <c r="G322" s="133"/>
      <c r="H322" s="87"/>
      <c r="I322" s="81"/>
      <c r="J322" s="138"/>
      <c r="K322" s="138"/>
      <c r="L322" s="80"/>
    </row>
    <row r="323" spans="1:12" s="78" customFormat="1" ht="24" customHeight="1">
      <c r="A323" s="173">
        <v>21</v>
      </c>
      <c r="B323" s="84" t="s">
        <v>354</v>
      </c>
      <c r="C323" s="125" t="s">
        <v>355</v>
      </c>
      <c r="D323" s="124" t="s">
        <v>140</v>
      </c>
      <c r="E323" s="133">
        <v>3</v>
      </c>
      <c r="F323" s="180"/>
      <c r="G323" s="133">
        <f t="shared" si="9"/>
        <v>0</v>
      </c>
      <c r="H323" s="88">
        <v>7.3999999999999996E-2</v>
      </c>
      <c r="I323" s="138">
        <f>E323*H323</f>
        <v>0.22199999999999998</v>
      </c>
      <c r="J323" s="138">
        <v>0</v>
      </c>
      <c r="K323" s="138">
        <f>E323*J323</f>
        <v>0</v>
      </c>
      <c r="L323" s="80"/>
    </row>
    <row r="324" spans="1:12" s="78" customFormat="1" ht="12.75" customHeight="1">
      <c r="A324" s="173"/>
      <c r="B324" s="84"/>
      <c r="C324" s="125" t="s">
        <v>356</v>
      </c>
      <c r="D324" s="124"/>
      <c r="E324" s="133"/>
      <c r="F324" s="180"/>
      <c r="G324" s="133"/>
      <c r="H324" s="88"/>
      <c r="I324" s="138"/>
      <c r="J324" s="138"/>
      <c r="K324" s="138"/>
      <c r="L324" s="80"/>
    </row>
    <row r="325" spans="1:12" s="78" customFormat="1" ht="22.5" customHeight="1">
      <c r="A325" s="173">
        <v>22</v>
      </c>
      <c r="B325" s="84" t="s">
        <v>357</v>
      </c>
      <c r="C325" s="85" t="s">
        <v>358</v>
      </c>
      <c r="D325" s="86" t="s">
        <v>294</v>
      </c>
      <c r="E325" s="133">
        <v>15</v>
      </c>
      <c r="F325" s="180"/>
      <c r="G325" s="133">
        <f t="shared" si="9"/>
        <v>0</v>
      </c>
      <c r="H325" s="87"/>
      <c r="I325" s="81"/>
      <c r="J325" s="138"/>
      <c r="K325" s="138"/>
      <c r="L325" s="80"/>
    </row>
    <row r="326" spans="1:12" s="78" customFormat="1" ht="12.75" customHeight="1">
      <c r="A326" s="173">
        <v>23</v>
      </c>
      <c r="B326" s="120" t="s">
        <v>359</v>
      </c>
      <c r="C326" s="125" t="s">
        <v>360</v>
      </c>
      <c r="D326" s="124" t="s">
        <v>100</v>
      </c>
      <c r="E326" s="133">
        <v>70.81</v>
      </c>
      <c r="F326" s="180"/>
      <c r="G326" s="133">
        <f t="shared" si="9"/>
        <v>0</v>
      </c>
      <c r="H326" s="87"/>
      <c r="I326" s="81"/>
      <c r="J326" s="138">
        <v>4.5999999999999999E-2</v>
      </c>
      <c r="K326" s="138">
        <f>E326*J326</f>
        <v>3.25726</v>
      </c>
      <c r="L326" s="80"/>
    </row>
    <row r="327" spans="1:12" s="78" customFormat="1" ht="12.75" customHeight="1">
      <c r="A327" s="173"/>
      <c r="B327" s="120"/>
      <c r="C327" s="125" t="s">
        <v>361</v>
      </c>
      <c r="D327" s="124"/>
      <c r="E327" s="133"/>
      <c r="F327" s="180"/>
      <c r="G327" s="133"/>
      <c r="H327" s="87"/>
      <c r="I327" s="81"/>
      <c r="J327" s="138"/>
      <c r="K327" s="138"/>
      <c r="L327" s="80"/>
    </row>
    <row r="328" spans="1:12" s="78" customFormat="1" ht="13.5" customHeight="1">
      <c r="A328" s="173">
        <v>24</v>
      </c>
      <c r="B328" s="84" t="s">
        <v>362</v>
      </c>
      <c r="C328" s="85" t="s">
        <v>363</v>
      </c>
      <c r="D328" s="86" t="s">
        <v>140</v>
      </c>
      <c r="E328" s="133">
        <v>36.450000000000003</v>
      </c>
      <c r="F328" s="180"/>
      <c r="G328" s="133">
        <f t="shared" si="9"/>
        <v>0</v>
      </c>
      <c r="H328" s="87"/>
      <c r="I328" s="81"/>
      <c r="J328" s="138">
        <v>4.0000000000000001E-3</v>
      </c>
      <c r="K328" s="138">
        <f>E328*J328</f>
        <v>0.14580000000000001</v>
      </c>
      <c r="L328" s="80"/>
    </row>
    <row r="329" spans="1:12" s="78" customFormat="1" ht="13.5" customHeight="1">
      <c r="A329" s="173"/>
      <c r="B329" s="84"/>
      <c r="C329" s="85" t="s">
        <v>364</v>
      </c>
      <c r="D329" s="86"/>
      <c r="E329" s="133"/>
      <c r="F329" s="180"/>
      <c r="G329" s="133"/>
      <c r="H329" s="87"/>
      <c r="I329" s="81"/>
      <c r="J329" s="138"/>
      <c r="K329" s="138"/>
      <c r="L329" s="80"/>
    </row>
    <row r="330" spans="1:12" s="78" customFormat="1" ht="22.5" customHeight="1">
      <c r="A330" s="173">
        <v>25</v>
      </c>
      <c r="B330" s="120" t="s">
        <v>365</v>
      </c>
      <c r="C330" s="125" t="s">
        <v>366</v>
      </c>
      <c r="D330" s="124" t="s">
        <v>123</v>
      </c>
      <c r="E330" s="133">
        <f>K335</f>
        <v>36.223151500000007</v>
      </c>
      <c r="F330" s="180"/>
      <c r="G330" s="133">
        <f>E330*F330</f>
        <v>0</v>
      </c>
      <c r="H330" s="87"/>
      <c r="I330" s="81"/>
      <c r="J330" s="138"/>
      <c r="K330" s="138"/>
      <c r="L330" s="82"/>
    </row>
    <row r="331" spans="1:12" s="78" customFormat="1" ht="13.5" customHeight="1">
      <c r="A331" s="173">
        <v>26</v>
      </c>
      <c r="B331" s="120" t="s">
        <v>367</v>
      </c>
      <c r="C331" s="125" t="s">
        <v>368</v>
      </c>
      <c r="D331" s="124" t="s">
        <v>123</v>
      </c>
      <c r="E331" s="133">
        <f>K335</f>
        <v>36.223151500000007</v>
      </c>
      <c r="F331" s="180"/>
      <c r="G331" s="133">
        <f>E331*F331</f>
        <v>0</v>
      </c>
      <c r="H331" s="87"/>
      <c r="I331" s="81"/>
      <c r="J331" s="138"/>
      <c r="K331" s="138"/>
      <c r="L331" s="80"/>
    </row>
    <row r="332" spans="1:12" s="78" customFormat="1" ht="13.5" customHeight="1">
      <c r="A332" s="173">
        <v>27</v>
      </c>
      <c r="B332" s="120" t="s">
        <v>369</v>
      </c>
      <c r="C332" s="125" t="s">
        <v>370</v>
      </c>
      <c r="D332" s="124" t="s">
        <v>123</v>
      </c>
      <c r="E332" s="133">
        <f>E331*15</f>
        <v>543.34727250000014</v>
      </c>
      <c r="F332" s="180"/>
      <c r="G332" s="133">
        <f>E332*F332</f>
        <v>0</v>
      </c>
      <c r="H332" s="87"/>
      <c r="I332" s="81"/>
      <c r="J332" s="138"/>
      <c r="K332" s="138"/>
      <c r="L332" s="80"/>
    </row>
    <row r="333" spans="1:12" s="78" customFormat="1" ht="14.25" customHeight="1">
      <c r="A333" s="173">
        <v>28</v>
      </c>
      <c r="B333" s="120" t="s">
        <v>371</v>
      </c>
      <c r="C333" s="125" t="s">
        <v>372</v>
      </c>
      <c r="D333" s="124" t="s">
        <v>123</v>
      </c>
      <c r="E333" s="133">
        <f>E331</f>
        <v>36.223151500000007</v>
      </c>
      <c r="F333" s="180"/>
      <c r="G333" s="133">
        <f>E333*F333</f>
        <v>0</v>
      </c>
      <c r="H333" s="87"/>
      <c r="I333" s="81"/>
      <c r="J333" s="138"/>
      <c r="K333" s="138"/>
      <c r="L333" s="80"/>
    </row>
    <row r="334" spans="1:12" s="78" customFormat="1" ht="13.5" customHeight="1">
      <c r="A334" s="173"/>
      <c r="B334" s="120"/>
      <c r="C334" s="125"/>
      <c r="D334" s="124"/>
      <c r="E334" s="133"/>
      <c r="F334" s="180"/>
      <c r="G334" s="133"/>
      <c r="H334" s="87"/>
      <c r="I334" s="81"/>
      <c r="J334" s="138"/>
      <c r="K334" s="138"/>
      <c r="L334" s="80"/>
    </row>
    <row r="335" spans="1:12" s="78" customFormat="1" ht="13.5" customHeight="1">
      <c r="A335" s="173">
        <f>A283</f>
        <v>96</v>
      </c>
      <c r="B335" s="120"/>
      <c r="C335" s="125" t="str">
        <f>C283</f>
        <v>Bourání</v>
      </c>
      <c r="D335" s="124" t="s">
        <v>36</v>
      </c>
      <c r="E335" s="133"/>
      <c r="F335" s="180"/>
      <c r="G335" s="133">
        <f>SUM(G285:G333)</f>
        <v>0</v>
      </c>
      <c r="H335" s="87"/>
      <c r="I335" s="133">
        <f>SUM(I285:I333)</f>
        <v>0.22199999999999998</v>
      </c>
      <c r="J335" s="138"/>
      <c r="K335" s="138">
        <f>SUM(K285:K333)</f>
        <v>36.223151500000007</v>
      </c>
      <c r="L335" s="80"/>
    </row>
    <row r="336" spans="1:12" s="78" customFormat="1" ht="13.5" customHeight="1">
      <c r="A336" s="173"/>
      <c r="B336" s="120"/>
      <c r="C336" s="125"/>
      <c r="D336" s="124"/>
      <c r="E336" s="133"/>
      <c r="F336" s="180"/>
      <c r="G336" s="133"/>
      <c r="H336" s="87"/>
      <c r="I336" s="133"/>
      <c r="J336" s="138"/>
      <c r="K336" s="138"/>
      <c r="L336" s="80"/>
    </row>
    <row r="337" spans="1:12" s="78" customFormat="1" ht="13.5" customHeight="1">
      <c r="A337" s="173"/>
      <c r="B337" s="120"/>
      <c r="C337" s="125"/>
      <c r="D337" s="124"/>
      <c r="E337" s="133"/>
      <c r="F337" s="180"/>
      <c r="G337" s="133"/>
      <c r="H337" s="137"/>
      <c r="I337" s="138"/>
      <c r="J337" s="81"/>
      <c r="K337" s="81"/>
      <c r="L337" s="80"/>
    </row>
    <row r="338" spans="1:12" s="78" customFormat="1" ht="13.5" customHeight="1">
      <c r="A338" s="173"/>
      <c r="B338" s="120"/>
      <c r="C338" s="125"/>
      <c r="D338" s="124"/>
      <c r="E338" s="133"/>
      <c r="F338" s="180"/>
      <c r="G338" s="133"/>
      <c r="H338" s="134"/>
      <c r="I338" s="135"/>
      <c r="J338" s="79"/>
      <c r="K338" s="79"/>
      <c r="L338" s="80"/>
    </row>
    <row r="339" spans="1:12" s="78" customFormat="1" ht="13.5" customHeight="1">
      <c r="A339" s="173"/>
      <c r="B339" s="120"/>
      <c r="C339" s="125"/>
      <c r="D339" s="124"/>
      <c r="E339" s="133"/>
      <c r="F339" s="180"/>
      <c r="G339" s="133"/>
      <c r="H339" s="134"/>
      <c r="I339" s="135"/>
      <c r="J339" s="79"/>
      <c r="K339" s="79"/>
      <c r="L339" s="80"/>
    </row>
    <row r="340" spans="1:12" s="78" customFormat="1" ht="13.5" customHeight="1">
      <c r="A340" s="173"/>
      <c r="B340" s="120"/>
      <c r="C340" s="125"/>
      <c r="D340" s="124"/>
      <c r="E340" s="133"/>
      <c r="F340" s="180"/>
      <c r="G340" s="133"/>
      <c r="H340" s="134"/>
      <c r="I340" s="135"/>
      <c r="J340" s="79"/>
      <c r="K340" s="79"/>
      <c r="L340" s="80"/>
    </row>
    <row r="341" spans="1:12" s="78" customFormat="1" ht="13.5" customHeight="1">
      <c r="A341" s="173"/>
      <c r="B341" s="120"/>
      <c r="C341" s="125"/>
      <c r="D341" s="124"/>
      <c r="E341" s="133"/>
      <c r="F341" s="180"/>
      <c r="G341" s="133"/>
      <c r="H341" s="134"/>
      <c r="I341" s="135"/>
      <c r="J341" s="79"/>
      <c r="K341" s="79"/>
      <c r="L341" s="80"/>
    </row>
    <row r="342" spans="1:12" s="78" customFormat="1" ht="13.5" customHeight="1">
      <c r="A342" s="173">
        <v>99</v>
      </c>
      <c r="B342" s="120"/>
      <c r="C342" s="125" t="s">
        <v>373</v>
      </c>
      <c r="D342" s="124"/>
      <c r="E342" s="133"/>
      <c r="F342" s="180"/>
      <c r="G342" s="133"/>
      <c r="H342" s="134"/>
      <c r="I342" s="135"/>
      <c r="J342" s="79"/>
      <c r="K342" s="79"/>
      <c r="L342" s="80"/>
    </row>
    <row r="343" spans="1:12" s="78" customFormat="1" ht="13.5" customHeight="1">
      <c r="A343" s="173"/>
      <c r="B343" s="120"/>
      <c r="C343" s="125"/>
      <c r="D343" s="124"/>
      <c r="E343" s="133"/>
      <c r="F343" s="180"/>
      <c r="G343" s="133"/>
      <c r="H343" s="134"/>
      <c r="I343" s="134"/>
      <c r="J343" s="89"/>
      <c r="K343" s="89"/>
      <c r="L343" s="80"/>
    </row>
    <row r="344" spans="1:12" s="78" customFormat="1" ht="22.5" customHeight="1">
      <c r="A344" s="173">
        <v>1</v>
      </c>
      <c r="B344" s="120" t="s">
        <v>374</v>
      </c>
      <c r="C344" s="125" t="s">
        <v>375</v>
      </c>
      <c r="D344" s="124" t="s">
        <v>123</v>
      </c>
      <c r="E344" s="133">
        <f>I130+I159+I175+I268+I279+I335</f>
        <v>59.183560700000001</v>
      </c>
      <c r="F344" s="180"/>
      <c r="G344" s="133">
        <f>E344*F344</f>
        <v>0</v>
      </c>
      <c r="H344" s="134"/>
      <c r="I344" s="134"/>
      <c r="J344" s="89"/>
      <c r="K344" s="89"/>
      <c r="L344" s="80"/>
    </row>
    <row r="345" spans="1:12" s="78" customFormat="1" ht="13.5" customHeight="1">
      <c r="A345" s="173"/>
      <c r="B345" s="120"/>
      <c r="C345" s="125"/>
      <c r="D345" s="124"/>
      <c r="E345" s="133"/>
      <c r="F345" s="180"/>
      <c r="G345" s="133"/>
      <c r="H345" s="134"/>
      <c r="I345" s="134"/>
      <c r="J345" s="89"/>
      <c r="K345" s="89"/>
      <c r="L345" s="80"/>
    </row>
    <row r="346" spans="1:12" s="78" customFormat="1" ht="13.5" customHeight="1">
      <c r="A346" s="173">
        <f>A342</f>
        <v>99</v>
      </c>
      <c r="B346" s="120"/>
      <c r="C346" s="125" t="str">
        <f>C342</f>
        <v>Přesun hmot</v>
      </c>
      <c r="D346" s="124" t="s">
        <v>36</v>
      </c>
      <c r="E346" s="133"/>
      <c r="F346" s="180"/>
      <c r="G346" s="133">
        <f>SUM(G344:G344)</f>
        <v>0</v>
      </c>
      <c r="H346" s="134"/>
      <c r="I346" s="134"/>
      <c r="J346" s="89"/>
      <c r="K346" s="89"/>
      <c r="L346" s="80"/>
    </row>
    <row r="347" spans="1:12" s="78" customFormat="1" ht="13.5" customHeight="1">
      <c r="A347" s="173"/>
      <c r="B347" s="120"/>
      <c r="C347" s="125"/>
      <c r="D347" s="124"/>
      <c r="E347" s="133"/>
      <c r="F347" s="180"/>
      <c r="G347" s="133"/>
      <c r="H347" s="134"/>
      <c r="I347" s="134"/>
      <c r="J347" s="89"/>
      <c r="K347" s="89"/>
      <c r="L347" s="80"/>
    </row>
    <row r="348" spans="1:12" s="78" customFormat="1" ht="13.5" customHeight="1">
      <c r="A348" s="173"/>
      <c r="B348" s="120"/>
      <c r="C348" s="125"/>
      <c r="D348" s="124"/>
      <c r="E348" s="133"/>
      <c r="F348" s="180"/>
      <c r="G348" s="133"/>
      <c r="H348" s="134"/>
      <c r="I348" s="134"/>
      <c r="J348" s="89"/>
      <c r="K348" s="89"/>
      <c r="L348" s="80"/>
    </row>
    <row r="349" spans="1:12" s="78" customFormat="1" ht="13.5" customHeight="1">
      <c r="A349" s="173"/>
      <c r="B349" s="120"/>
      <c r="C349" s="125"/>
      <c r="D349" s="124"/>
      <c r="E349" s="133"/>
      <c r="F349" s="180"/>
      <c r="G349" s="133"/>
      <c r="H349" s="134"/>
      <c r="I349" s="134"/>
      <c r="J349" s="89"/>
      <c r="K349" s="89"/>
      <c r="L349" s="80"/>
    </row>
    <row r="350" spans="1:12" s="78" customFormat="1" ht="13.5" customHeight="1">
      <c r="A350" s="173">
        <v>721</v>
      </c>
      <c r="B350" s="120"/>
      <c r="C350" s="125" t="s">
        <v>376</v>
      </c>
      <c r="D350" s="124"/>
      <c r="E350" s="133"/>
      <c r="F350" s="180"/>
      <c r="G350" s="133"/>
      <c r="H350" s="134"/>
      <c r="I350" s="134"/>
      <c r="J350" s="89"/>
      <c r="K350" s="89"/>
      <c r="L350" s="80"/>
    </row>
    <row r="351" spans="1:12" s="78" customFormat="1" ht="13.5" customHeight="1">
      <c r="A351" s="173"/>
      <c r="B351" s="120"/>
      <c r="C351" s="125"/>
      <c r="D351" s="124"/>
      <c r="E351" s="133"/>
      <c r="F351" s="180"/>
      <c r="G351" s="133"/>
      <c r="H351" s="134"/>
      <c r="I351" s="134"/>
      <c r="J351" s="89"/>
      <c r="K351" s="89"/>
      <c r="L351" s="80"/>
    </row>
    <row r="352" spans="1:12" s="78" customFormat="1" ht="14.25" customHeight="1">
      <c r="A352" s="173">
        <v>1</v>
      </c>
      <c r="B352" s="120" t="s">
        <v>377</v>
      </c>
      <c r="C352" s="152" t="s">
        <v>378</v>
      </c>
      <c r="D352" s="124" t="s">
        <v>186</v>
      </c>
      <c r="E352" s="133">
        <v>1</v>
      </c>
      <c r="F352" s="180"/>
      <c r="G352" s="153">
        <f>SUM(E352*F352)</f>
        <v>0</v>
      </c>
      <c r="H352" s="134"/>
      <c r="I352" s="134"/>
      <c r="J352" s="89"/>
      <c r="K352" s="89"/>
      <c r="L352" s="80"/>
    </row>
    <row r="353" spans="1:13" s="78" customFormat="1" ht="14.25" customHeight="1">
      <c r="A353" s="173">
        <v>2</v>
      </c>
      <c r="B353" s="120" t="s">
        <v>379</v>
      </c>
      <c r="C353" s="152" t="s">
        <v>380</v>
      </c>
      <c r="D353" s="124" t="s">
        <v>186</v>
      </c>
      <c r="E353" s="133">
        <v>1</v>
      </c>
      <c r="F353" s="180"/>
      <c r="G353" s="153">
        <f>SUM(E353*F353)</f>
        <v>0</v>
      </c>
      <c r="H353" s="134"/>
      <c r="I353" s="134"/>
      <c r="J353" s="89"/>
      <c r="K353" s="89"/>
      <c r="L353" s="80"/>
    </row>
    <row r="354" spans="1:13" s="78" customFormat="1" ht="14.25" customHeight="1">
      <c r="A354" s="173">
        <v>3</v>
      </c>
      <c r="B354" s="120" t="s">
        <v>381</v>
      </c>
      <c r="C354" s="152" t="s">
        <v>382</v>
      </c>
      <c r="D354" s="124" t="s">
        <v>186</v>
      </c>
      <c r="E354" s="133">
        <v>1</v>
      </c>
      <c r="F354" s="180"/>
      <c r="G354" s="153">
        <f>SUM(E354*F354)</f>
        <v>0</v>
      </c>
      <c r="H354" s="134"/>
      <c r="I354" s="134"/>
      <c r="J354" s="89"/>
      <c r="K354" s="89"/>
      <c r="L354" s="80"/>
    </row>
    <row r="355" spans="1:13" s="78" customFormat="1" ht="23.1" customHeight="1">
      <c r="A355" s="173">
        <v>4</v>
      </c>
      <c r="B355" s="120" t="s">
        <v>383</v>
      </c>
      <c r="C355" s="152" t="s">
        <v>384</v>
      </c>
      <c r="D355" s="124" t="s">
        <v>186</v>
      </c>
      <c r="E355" s="133">
        <v>1</v>
      </c>
      <c r="F355" s="180"/>
      <c r="G355" s="133">
        <f>E355*F355</f>
        <v>0</v>
      </c>
      <c r="H355" s="134"/>
      <c r="I355" s="134"/>
      <c r="J355" s="89"/>
      <c r="K355" s="89"/>
      <c r="L355" s="80"/>
    </row>
    <row r="356" spans="1:13" s="78" customFormat="1" ht="14.25" customHeight="1">
      <c r="A356" s="173">
        <v>5</v>
      </c>
      <c r="B356" s="120" t="s">
        <v>385</v>
      </c>
      <c r="C356" s="152" t="s">
        <v>386</v>
      </c>
      <c r="D356" s="124" t="s">
        <v>186</v>
      </c>
      <c r="E356" s="133">
        <v>1</v>
      </c>
      <c r="F356" s="180"/>
      <c r="G356" s="133">
        <f>E356*F356</f>
        <v>0</v>
      </c>
      <c r="H356" s="134"/>
      <c r="I356" s="134"/>
      <c r="J356" s="89"/>
      <c r="K356" s="89"/>
      <c r="L356" s="80"/>
    </row>
    <row r="357" spans="1:13" s="78" customFormat="1" ht="12.75" customHeight="1">
      <c r="A357" s="173"/>
      <c r="B357" s="120"/>
      <c r="C357" s="125"/>
      <c r="D357" s="124"/>
      <c r="E357" s="133"/>
      <c r="F357" s="180"/>
      <c r="G357" s="133"/>
      <c r="H357" s="134"/>
      <c r="I357" s="134"/>
      <c r="J357" s="89"/>
      <c r="K357" s="89"/>
      <c r="L357" s="80"/>
    </row>
    <row r="358" spans="1:13" s="78" customFormat="1" ht="12.75" customHeight="1">
      <c r="A358" s="173">
        <f>A350</f>
        <v>721</v>
      </c>
      <c r="B358" s="120"/>
      <c r="C358" s="125" t="str">
        <f>C350</f>
        <v>Zdravotechnika</v>
      </c>
      <c r="D358" s="124" t="s">
        <v>36</v>
      </c>
      <c r="E358" s="133"/>
      <c r="F358" s="180"/>
      <c r="G358" s="133">
        <f>SUM(G352:G357)</f>
        <v>0</v>
      </c>
      <c r="H358" s="134"/>
      <c r="I358" s="134"/>
      <c r="J358" s="89"/>
      <c r="K358" s="89"/>
      <c r="L358" s="80"/>
    </row>
    <row r="359" spans="1:13" s="78" customFormat="1" ht="12.75" customHeight="1">
      <c r="A359" s="173"/>
      <c r="B359" s="120"/>
      <c r="C359" s="125"/>
      <c r="D359" s="124"/>
      <c r="E359" s="133"/>
      <c r="F359" s="180"/>
      <c r="G359" s="133"/>
      <c r="H359" s="134"/>
      <c r="I359" s="134"/>
      <c r="J359" s="89"/>
      <c r="K359" s="89"/>
      <c r="L359" s="80"/>
    </row>
    <row r="360" spans="1:13" s="78" customFormat="1" ht="12.75" customHeight="1">
      <c r="A360" s="173"/>
      <c r="B360" s="120"/>
      <c r="C360" s="125"/>
      <c r="D360" s="124"/>
      <c r="E360" s="133"/>
      <c r="F360" s="180"/>
      <c r="G360" s="133"/>
      <c r="H360" s="134"/>
      <c r="I360" s="134"/>
      <c r="J360" s="89"/>
      <c r="K360" s="89"/>
      <c r="L360" s="80"/>
    </row>
    <row r="361" spans="1:13" s="78" customFormat="1" ht="12.75" customHeight="1">
      <c r="A361" s="173"/>
      <c r="B361" s="120"/>
      <c r="C361" s="125"/>
      <c r="D361" s="124"/>
      <c r="E361" s="133"/>
      <c r="F361" s="180"/>
      <c r="G361" s="133"/>
      <c r="H361" s="134"/>
      <c r="I361" s="134"/>
      <c r="J361" s="89"/>
      <c r="K361" s="89"/>
      <c r="L361" s="80"/>
    </row>
    <row r="362" spans="1:13" s="78" customFormat="1" ht="12.75" customHeight="1">
      <c r="A362" s="173">
        <v>731</v>
      </c>
      <c r="B362" s="154"/>
      <c r="C362" s="155" t="s">
        <v>387</v>
      </c>
      <c r="D362" s="156"/>
      <c r="E362" s="157"/>
      <c r="F362" s="181"/>
      <c r="G362" s="157"/>
      <c r="H362" s="158"/>
      <c r="I362" s="158"/>
      <c r="J362" s="90"/>
      <c r="K362" s="90"/>
      <c r="L362" s="91"/>
      <c r="M362" s="58"/>
    </row>
    <row r="363" spans="1:13" s="78" customFormat="1" ht="12.75" customHeight="1">
      <c r="A363" s="173"/>
      <c r="B363" s="154"/>
      <c r="C363" s="155"/>
      <c r="D363" s="156"/>
      <c r="E363" s="157"/>
      <c r="F363" s="181"/>
      <c r="G363" s="157"/>
      <c r="H363" s="158"/>
      <c r="I363" s="158"/>
      <c r="J363" s="90"/>
      <c r="K363" s="90"/>
      <c r="L363" s="91"/>
      <c r="M363" s="58"/>
    </row>
    <row r="364" spans="1:13" s="78" customFormat="1" ht="13.5" customHeight="1">
      <c r="A364" s="175">
        <v>1</v>
      </c>
      <c r="B364" s="159" t="s">
        <v>388</v>
      </c>
      <c r="C364" s="152" t="s">
        <v>389</v>
      </c>
      <c r="D364" s="131" t="s">
        <v>186</v>
      </c>
      <c r="E364" s="160">
        <v>1</v>
      </c>
      <c r="F364" s="103"/>
      <c r="G364" s="160">
        <f t="shared" ref="G364:G369" si="12">E364*F364</f>
        <v>0</v>
      </c>
      <c r="H364" s="161"/>
      <c r="I364" s="158"/>
      <c r="J364" s="90"/>
      <c r="K364" s="90"/>
      <c r="L364" s="91"/>
      <c r="M364" s="58"/>
    </row>
    <row r="365" spans="1:13" s="78" customFormat="1" ht="25.5" customHeight="1">
      <c r="A365" s="175">
        <v>2</v>
      </c>
      <c r="B365" s="159" t="s">
        <v>390</v>
      </c>
      <c r="C365" s="152" t="s">
        <v>391</v>
      </c>
      <c r="D365" s="131" t="s">
        <v>186</v>
      </c>
      <c r="E365" s="160">
        <v>1</v>
      </c>
      <c r="F365" s="103"/>
      <c r="G365" s="160">
        <f t="shared" si="12"/>
        <v>0</v>
      </c>
      <c r="H365" s="161"/>
      <c r="I365" s="158"/>
      <c r="J365" s="90"/>
      <c r="K365" s="90"/>
      <c r="L365" s="91"/>
      <c r="M365" s="58"/>
    </row>
    <row r="366" spans="1:13" s="78" customFormat="1" ht="46.5" customHeight="1">
      <c r="A366" s="175">
        <v>3</v>
      </c>
      <c r="B366" s="159" t="s">
        <v>392</v>
      </c>
      <c r="C366" s="162" t="s">
        <v>393</v>
      </c>
      <c r="D366" s="131" t="s">
        <v>394</v>
      </c>
      <c r="E366" s="160">
        <v>1</v>
      </c>
      <c r="F366" s="103"/>
      <c r="G366" s="160">
        <f t="shared" si="12"/>
        <v>0</v>
      </c>
      <c r="H366" s="161"/>
      <c r="I366" s="158"/>
      <c r="J366" s="90"/>
      <c r="K366" s="90"/>
      <c r="L366" s="91"/>
      <c r="M366" s="58"/>
    </row>
    <row r="367" spans="1:13" s="78" customFormat="1" ht="13.5" customHeight="1">
      <c r="A367" s="175">
        <v>4</v>
      </c>
      <c r="B367" s="159" t="s">
        <v>395</v>
      </c>
      <c r="C367" s="162" t="s">
        <v>396</v>
      </c>
      <c r="D367" s="131" t="s">
        <v>186</v>
      </c>
      <c r="E367" s="160">
        <v>1</v>
      </c>
      <c r="F367" s="103"/>
      <c r="G367" s="160">
        <f t="shared" si="12"/>
        <v>0</v>
      </c>
      <c r="H367" s="161"/>
      <c r="I367" s="158"/>
      <c r="J367" s="90"/>
      <c r="K367" s="90"/>
      <c r="L367" s="91"/>
      <c r="M367" s="58"/>
    </row>
    <row r="368" spans="1:13" s="78" customFormat="1" ht="22.5" customHeight="1">
      <c r="A368" s="175">
        <v>5</v>
      </c>
      <c r="B368" s="159" t="s">
        <v>397</v>
      </c>
      <c r="C368" s="152" t="s">
        <v>398</v>
      </c>
      <c r="D368" s="131" t="s">
        <v>394</v>
      </c>
      <c r="E368" s="163">
        <v>1</v>
      </c>
      <c r="F368" s="103"/>
      <c r="G368" s="164">
        <f t="shared" si="12"/>
        <v>0</v>
      </c>
      <c r="H368" s="161"/>
      <c r="I368" s="158"/>
      <c r="J368" s="90"/>
      <c r="K368" s="90"/>
      <c r="L368" s="91"/>
      <c r="M368" s="58"/>
    </row>
    <row r="369" spans="1:13" s="78" customFormat="1" ht="12.75" customHeight="1">
      <c r="A369" s="175">
        <v>6</v>
      </c>
      <c r="B369" s="159" t="s">
        <v>399</v>
      </c>
      <c r="C369" s="152" t="s">
        <v>400</v>
      </c>
      <c r="D369" s="131" t="s">
        <v>394</v>
      </c>
      <c r="E369" s="163">
        <v>1</v>
      </c>
      <c r="F369" s="103"/>
      <c r="G369" s="164">
        <f t="shared" si="12"/>
        <v>0</v>
      </c>
      <c r="H369" s="161"/>
      <c r="I369" s="158"/>
      <c r="J369" s="90"/>
      <c r="K369" s="90"/>
      <c r="L369" s="91"/>
      <c r="M369" s="58"/>
    </row>
    <row r="370" spans="1:13" s="78" customFormat="1" ht="13.5" customHeight="1">
      <c r="A370" s="173"/>
      <c r="B370" s="120"/>
      <c r="C370" s="165"/>
      <c r="D370" s="124"/>
      <c r="E370" s="164"/>
      <c r="F370" s="182"/>
      <c r="G370" s="164"/>
      <c r="H370" s="161"/>
      <c r="I370" s="158"/>
      <c r="J370" s="90"/>
      <c r="K370" s="90"/>
      <c r="L370" s="91"/>
      <c r="M370" s="58"/>
    </row>
    <row r="371" spans="1:13" s="78" customFormat="1" ht="13.5" customHeight="1">
      <c r="A371" s="173">
        <f>A362</f>
        <v>731</v>
      </c>
      <c r="B371" s="120"/>
      <c r="C371" s="155" t="str">
        <f>C362</f>
        <v>Ústřední vytápění</v>
      </c>
      <c r="D371" s="124" t="s">
        <v>36</v>
      </c>
      <c r="E371" s="164"/>
      <c r="F371" s="182"/>
      <c r="G371" s="164">
        <f>SUM(G364:G370)</f>
        <v>0</v>
      </c>
      <c r="H371" s="161"/>
      <c r="I371" s="158"/>
      <c r="J371" s="90"/>
      <c r="K371" s="90"/>
      <c r="L371" s="91"/>
      <c r="M371" s="58"/>
    </row>
    <row r="372" spans="1:13" s="78" customFormat="1" ht="13.5" customHeight="1">
      <c r="A372" s="173"/>
      <c r="B372" s="120"/>
      <c r="C372" s="155"/>
      <c r="D372" s="124"/>
      <c r="E372" s="164"/>
      <c r="F372" s="182"/>
      <c r="G372" s="164"/>
      <c r="H372" s="161"/>
      <c r="I372" s="158"/>
      <c r="J372" s="90"/>
      <c r="K372" s="90"/>
      <c r="L372" s="91"/>
      <c r="M372" s="58"/>
    </row>
    <row r="373" spans="1:13" s="78" customFormat="1" ht="13.5" customHeight="1">
      <c r="A373" s="173"/>
      <c r="B373" s="120"/>
      <c r="C373" s="155"/>
      <c r="D373" s="124"/>
      <c r="E373" s="164"/>
      <c r="F373" s="182"/>
      <c r="G373" s="164"/>
      <c r="H373" s="161"/>
      <c r="I373" s="158"/>
      <c r="J373" s="90"/>
      <c r="K373" s="90"/>
      <c r="L373" s="91"/>
      <c r="M373" s="58"/>
    </row>
    <row r="374" spans="1:13" s="78" customFormat="1" ht="13.5" customHeight="1">
      <c r="A374" s="173"/>
      <c r="B374" s="120"/>
      <c r="C374" s="155"/>
      <c r="D374" s="124"/>
      <c r="E374" s="164"/>
      <c r="F374" s="182"/>
      <c r="G374" s="164"/>
      <c r="H374" s="161"/>
      <c r="I374" s="158"/>
      <c r="J374" s="90"/>
      <c r="K374" s="90"/>
      <c r="L374" s="91"/>
      <c r="M374" s="58"/>
    </row>
    <row r="375" spans="1:13" s="78" customFormat="1" ht="13.5" customHeight="1">
      <c r="A375" s="173">
        <v>741</v>
      </c>
      <c r="B375" s="120"/>
      <c r="C375" s="155" t="s">
        <v>401</v>
      </c>
      <c r="D375" s="124"/>
      <c r="E375" s="164"/>
      <c r="F375" s="182"/>
      <c r="G375" s="164"/>
      <c r="H375" s="161"/>
      <c r="I375" s="158"/>
      <c r="J375" s="90"/>
      <c r="K375" s="90"/>
      <c r="L375" s="91"/>
      <c r="M375" s="58"/>
    </row>
    <row r="376" spans="1:13" s="78" customFormat="1" ht="13.5" customHeight="1">
      <c r="A376" s="173"/>
      <c r="B376" s="120"/>
      <c r="C376" s="155"/>
      <c r="D376" s="124"/>
      <c r="E376" s="164"/>
      <c r="F376" s="182"/>
      <c r="G376" s="164"/>
      <c r="H376" s="161"/>
      <c r="I376" s="158"/>
      <c r="J376" s="90"/>
      <c r="K376" s="90"/>
      <c r="L376" s="91"/>
      <c r="M376" s="58"/>
    </row>
    <row r="377" spans="1:13" s="78" customFormat="1" ht="35.25" customHeight="1">
      <c r="A377" s="173">
        <v>1</v>
      </c>
      <c r="B377" s="120" t="s">
        <v>402</v>
      </c>
      <c r="C377" s="166" t="s">
        <v>403</v>
      </c>
      <c r="D377" s="124" t="s">
        <v>186</v>
      </c>
      <c r="E377" s="164">
        <v>1</v>
      </c>
      <c r="F377" s="182"/>
      <c r="G377" s="160">
        <f>E377*F377</f>
        <v>0</v>
      </c>
      <c r="H377" s="161"/>
      <c r="I377" s="158"/>
      <c r="J377" s="90"/>
      <c r="K377" s="90"/>
      <c r="L377" s="91"/>
      <c r="M377" s="58"/>
    </row>
    <row r="378" spans="1:13" s="78" customFormat="1" ht="13.5" customHeight="1">
      <c r="A378" s="173">
        <v>2</v>
      </c>
      <c r="B378" s="120" t="s">
        <v>404</v>
      </c>
      <c r="C378" s="166" t="s">
        <v>405</v>
      </c>
      <c r="D378" s="124" t="s">
        <v>186</v>
      </c>
      <c r="E378" s="164">
        <v>2</v>
      </c>
      <c r="F378" s="182"/>
      <c r="G378" s="160">
        <f>E378*F378</f>
        <v>0</v>
      </c>
      <c r="H378" s="161"/>
      <c r="I378" s="158"/>
      <c r="J378" s="90"/>
      <c r="K378" s="90"/>
      <c r="L378" s="91"/>
      <c r="M378" s="58"/>
    </row>
    <row r="379" spans="1:13" s="78" customFormat="1" ht="13.5" customHeight="1">
      <c r="A379" s="173">
        <v>3</v>
      </c>
      <c r="B379" s="120" t="s">
        <v>406</v>
      </c>
      <c r="C379" s="166" t="s">
        <v>407</v>
      </c>
      <c r="D379" s="124" t="s">
        <v>186</v>
      </c>
      <c r="E379" s="164">
        <v>1</v>
      </c>
      <c r="F379" s="182"/>
      <c r="G379" s="160">
        <f>E379*F379</f>
        <v>0</v>
      </c>
      <c r="H379" s="161"/>
      <c r="I379" s="158"/>
      <c r="J379" s="90"/>
      <c r="K379" s="90"/>
      <c r="L379" s="91"/>
      <c r="M379" s="58"/>
    </row>
    <row r="380" spans="1:13" s="78" customFormat="1" ht="13.5" customHeight="1">
      <c r="A380" s="173">
        <v>4</v>
      </c>
      <c r="B380" s="120" t="s">
        <v>408</v>
      </c>
      <c r="C380" s="125" t="s">
        <v>409</v>
      </c>
      <c r="D380" s="124" t="s">
        <v>186</v>
      </c>
      <c r="E380" s="105">
        <v>1</v>
      </c>
      <c r="F380" s="179"/>
      <c r="G380" s="105">
        <f>E380*F380</f>
        <v>0</v>
      </c>
      <c r="H380" s="161"/>
      <c r="I380" s="158"/>
      <c r="J380" s="90"/>
      <c r="K380" s="90"/>
      <c r="L380" s="91"/>
      <c r="M380" s="58"/>
    </row>
    <row r="381" spans="1:13" s="78" customFormat="1" ht="21.75" customHeight="1">
      <c r="A381" s="173">
        <v>5</v>
      </c>
      <c r="B381" s="120" t="s">
        <v>410</v>
      </c>
      <c r="C381" s="167" t="s">
        <v>411</v>
      </c>
      <c r="D381" s="124" t="s">
        <v>186</v>
      </c>
      <c r="E381" s="105">
        <v>1</v>
      </c>
      <c r="F381" s="179"/>
      <c r="G381" s="105">
        <f>E381*F381</f>
        <v>0</v>
      </c>
      <c r="H381" s="161"/>
      <c r="I381" s="158"/>
      <c r="J381" s="90"/>
      <c r="K381" s="90"/>
      <c r="L381" s="91"/>
      <c r="M381" s="58"/>
    </row>
    <row r="382" spans="1:13" s="78" customFormat="1" ht="13.5" customHeight="1">
      <c r="A382" s="173"/>
      <c r="B382" s="120"/>
      <c r="C382" s="155"/>
      <c r="D382" s="124"/>
      <c r="E382" s="164"/>
      <c r="F382" s="182"/>
      <c r="G382" s="164"/>
      <c r="H382" s="161"/>
      <c r="I382" s="158"/>
      <c r="J382" s="90"/>
      <c r="K382" s="90"/>
      <c r="L382" s="91"/>
      <c r="M382" s="58"/>
    </row>
    <row r="383" spans="1:13" s="78" customFormat="1" ht="13.5" customHeight="1">
      <c r="A383" s="173">
        <f>A375</f>
        <v>741</v>
      </c>
      <c r="B383" s="120"/>
      <c r="C383" s="155" t="str">
        <f>C375</f>
        <v>Elektromontážní práce - Silnoproud</v>
      </c>
      <c r="D383" s="124" t="s">
        <v>36</v>
      </c>
      <c r="E383" s="164"/>
      <c r="F383" s="182"/>
      <c r="G383" s="164">
        <f>SUM(G377:G382)</f>
        <v>0</v>
      </c>
      <c r="H383" s="161"/>
      <c r="I383" s="158"/>
      <c r="J383" s="90"/>
      <c r="K383" s="90"/>
      <c r="L383" s="91"/>
      <c r="M383" s="58"/>
    </row>
    <row r="384" spans="1:13" s="78" customFormat="1" ht="13.5" customHeight="1">
      <c r="A384" s="173"/>
      <c r="B384" s="120"/>
      <c r="C384" s="155"/>
      <c r="D384" s="124"/>
      <c r="E384" s="164"/>
      <c r="F384" s="182"/>
      <c r="G384" s="164"/>
      <c r="H384" s="161"/>
      <c r="I384" s="158"/>
      <c r="J384" s="90"/>
      <c r="K384" s="90"/>
      <c r="L384" s="91"/>
      <c r="M384" s="58"/>
    </row>
    <row r="385" spans="1:13" s="78" customFormat="1" ht="13.5" customHeight="1">
      <c r="A385" s="173"/>
      <c r="B385" s="120"/>
      <c r="C385" s="155"/>
      <c r="D385" s="124"/>
      <c r="E385" s="164"/>
      <c r="F385" s="182"/>
      <c r="G385" s="164"/>
      <c r="H385" s="161"/>
      <c r="I385" s="158"/>
      <c r="J385" s="90"/>
      <c r="K385" s="90"/>
      <c r="L385" s="91"/>
      <c r="M385" s="58"/>
    </row>
    <row r="386" spans="1:13" s="78" customFormat="1" ht="13.5" customHeight="1">
      <c r="A386" s="173"/>
      <c r="B386" s="120"/>
      <c r="C386" s="155"/>
      <c r="D386" s="124"/>
      <c r="E386" s="164"/>
      <c r="F386" s="182"/>
      <c r="G386" s="164"/>
      <c r="H386" s="161"/>
      <c r="I386" s="158"/>
      <c r="J386" s="90"/>
      <c r="K386" s="90"/>
      <c r="L386" s="91"/>
      <c r="M386" s="58"/>
    </row>
    <row r="387" spans="1:13" s="78" customFormat="1" ht="13.5" customHeight="1">
      <c r="A387" s="173">
        <v>762</v>
      </c>
      <c r="B387" s="120"/>
      <c r="C387" s="125" t="s">
        <v>412</v>
      </c>
      <c r="D387" s="124"/>
      <c r="E387" s="164"/>
      <c r="F387" s="182"/>
      <c r="G387" s="164"/>
      <c r="H387" s="161"/>
      <c r="I387" s="158"/>
      <c r="J387" s="90"/>
      <c r="K387" s="90"/>
      <c r="L387" s="91"/>
      <c r="M387" s="58"/>
    </row>
    <row r="388" spans="1:13" s="78" customFormat="1" ht="13.5" customHeight="1">
      <c r="A388" s="173"/>
      <c r="B388" s="120"/>
      <c r="C388" s="155"/>
      <c r="D388" s="124"/>
      <c r="E388" s="164"/>
      <c r="F388" s="182"/>
      <c r="G388" s="164"/>
      <c r="H388" s="161"/>
      <c r="I388" s="158"/>
      <c r="J388" s="90"/>
      <c r="K388" s="90"/>
      <c r="L388" s="91"/>
      <c r="M388" s="58"/>
    </row>
    <row r="389" spans="1:13" s="78" customFormat="1" ht="13.5" customHeight="1">
      <c r="A389" s="173">
        <v>1</v>
      </c>
      <c r="B389" s="120" t="s">
        <v>413</v>
      </c>
      <c r="C389" s="125" t="s">
        <v>414</v>
      </c>
      <c r="D389" s="124" t="s">
        <v>100</v>
      </c>
      <c r="E389" s="133">
        <v>6.25</v>
      </c>
      <c r="F389" s="180"/>
      <c r="G389" s="133">
        <f>E389*F389</f>
        <v>0</v>
      </c>
      <c r="H389" s="161"/>
      <c r="I389" s="158"/>
      <c r="J389" s="90"/>
      <c r="K389" s="90"/>
      <c r="L389" s="91"/>
      <c r="M389" s="58"/>
    </row>
    <row r="390" spans="1:13" s="78" customFormat="1" ht="13.5" customHeight="1">
      <c r="A390" s="173"/>
      <c r="B390" s="120"/>
      <c r="C390" s="125" t="s">
        <v>415</v>
      </c>
      <c r="D390" s="124"/>
      <c r="E390" s="133"/>
      <c r="F390" s="180"/>
      <c r="G390" s="133"/>
      <c r="H390" s="161"/>
      <c r="I390" s="158"/>
      <c r="J390" s="90"/>
      <c r="K390" s="90"/>
      <c r="L390" s="91"/>
      <c r="M390" s="58"/>
    </row>
    <row r="391" spans="1:13" s="78" customFormat="1" ht="13.5" customHeight="1">
      <c r="A391" s="173">
        <v>2</v>
      </c>
      <c r="B391" s="120" t="s">
        <v>416</v>
      </c>
      <c r="C391" s="125" t="s">
        <v>417</v>
      </c>
      <c r="D391" s="124" t="s">
        <v>77</v>
      </c>
      <c r="E391" s="133">
        <v>0.18</v>
      </c>
      <c r="F391" s="180"/>
      <c r="G391" s="133">
        <f>E391*F391</f>
        <v>0</v>
      </c>
      <c r="H391" s="161"/>
      <c r="I391" s="158"/>
      <c r="J391" s="90"/>
      <c r="K391" s="90"/>
      <c r="L391" s="91"/>
      <c r="M391" s="58"/>
    </row>
    <row r="392" spans="1:13" s="78" customFormat="1" ht="13.5" customHeight="1">
      <c r="A392" s="173"/>
      <c r="B392" s="120"/>
      <c r="C392" s="155" t="s">
        <v>418</v>
      </c>
      <c r="D392" s="124"/>
      <c r="E392" s="164"/>
      <c r="F392" s="182"/>
      <c r="G392" s="164"/>
      <c r="H392" s="161"/>
      <c r="I392" s="158"/>
      <c r="J392" s="90"/>
      <c r="K392" s="90"/>
      <c r="L392" s="91"/>
      <c r="M392" s="58"/>
    </row>
    <row r="393" spans="1:13" s="78" customFormat="1" ht="13.5" customHeight="1">
      <c r="A393" s="173">
        <v>3</v>
      </c>
      <c r="B393" s="120" t="s">
        <v>419</v>
      </c>
      <c r="C393" s="125" t="s">
        <v>420</v>
      </c>
      <c r="D393" s="124" t="s">
        <v>77</v>
      </c>
      <c r="E393" s="133">
        <v>0.18</v>
      </c>
      <c r="F393" s="180"/>
      <c r="G393" s="133">
        <f>E393*F393</f>
        <v>0</v>
      </c>
      <c r="H393" s="161"/>
      <c r="I393" s="158"/>
      <c r="J393" s="90"/>
      <c r="K393" s="90"/>
      <c r="L393" s="91"/>
      <c r="M393" s="58"/>
    </row>
    <row r="394" spans="1:13" s="78" customFormat="1" ht="24" customHeight="1">
      <c r="A394" s="173">
        <v>4</v>
      </c>
      <c r="B394" s="120" t="s">
        <v>421</v>
      </c>
      <c r="C394" s="125" t="s">
        <v>422</v>
      </c>
      <c r="D394" s="124" t="s">
        <v>100</v>
      </c>
      <c r="E394" s="133">
        <v>7.2</v>
      </c>
      <c r="F394" s="180"/>
      <c r="G394" s="133">
        <f>E394*F394</f>
        <v>0</v>
      </c>
      <c r="H394" s="161"/>
      <c r="I394" s="158"/>
      <c r="J394" s="90"/>
      <c r="K394" s="90"/>
      <c r="L394" s="91"/>
      <c r="M394" s="58"/>
    </row>
    <row r="395" spans="1:13" s="78" customFormat="1" ht="13.5" customHeight="1">
      <c r="A395" s="173"/>
      <c r="B395" s="120"/>
      <c r="C395" s="125" t="s">
        <v>423</v>
      </c>
      <c r="D395" s="124"/>
      <c r="E395" s="133"/>
      <c r="F395" s="180"/>
      <c r="G395" s="133"/>
      <c r="H395" s="161"/>
      <c r="I395" s="158"/>
      <c r="J395" s="90"/>
      <c r="K395" s="90"/>
      <c r="L395" s="91"/>
      <c r="M395" s="58"/>
    </row>
    <row r="396" spans="1:13" s="78" customFormat="1" ht="36" customHeight="1">
      <c r="A396" s="173">
        <v>5</v>
      </c>
      <c r="B396" s="120" t="s">
        <v>424</v>
      </c>
      <c r="C396" s="125" t="s">
        <v>425</v>
      </c>
      <c r="D396" s="124" t="s">
        <v>100</v>
      </c>
      <c r="E396" s="105">
        <v>9.36</v>
      </c>
      <c r="F396" s="179"/>
      <c r="G396" s="105">
        <f>E396*F396</f>
        <v>0</v>
      </c>
      <c r="H396" s="161"/>
      <c r="I396" s="158"/>
      <c r="J396" s="90"/>
      <c r="K396" s="90"/>
      <c r="L396" s="91"/>
      <c r="M396" s="58"/>
    </row>
    <row r="397" spans="1:13" s="78" customFormat="1" ht="13.5" customHeight="1">
      <c r="A397" s="173"/>
      <c r="B397" s="120"/>
      <c r="C397" s="125" t="s">
        <v>426</v>
      </c>
      <c r="D397" s="124"/>
      <c r="E397" s="133"/>
      <c r="F397" s="180"/>
      <c r="G397" s="133"/>
      <c r="H397" s="161"/>
      <c r="I397" s="158"/>
      <c r="J397" s="90"/>
      <c r="K397" s="90"/>
      <c r="L397" s="91"/>
      <c r="M397" s="58"/>
    </row>
    <row r="398" spans="1:13" s="78" customFormat="1" ht="13.5" customHeight="1">
      <c r="A398" s="173">
        <v>6</v>
      </c>
      <c r="B398" s="120" t="s">
        <v>427</v>
      </c>
      <c r="C398" s="125" t="s">
        <v>428</v>
      </c>
      <c r="D398" s="124" t="s">
        <v>39</v>
      </c>
      <c r="E398" s="168">
        <f>SUM(G389:G397)</f>
        <v>0</v>
      </c>
      <c r="F398" s="180"/>
      <c r="G398" s="133">
        <f>E398*F398*0.01</f>
        <v>0</v>
      </c>
      <c r="H398" s="161"/>
      <c r="I398" s="158"/>
      <c r="J398" s="90"/>
      <c r="K398" s="90"/>
      <c r="L398" s="91"/>
      <c r="M398" s="58"/>
    </row>
    <row r="399" spans="1:13" s="78" customFormat="1" ht="13.5" customHeight="1">
      <c r="A399" s="173"/>
      <c r="B399" s="120"/>
      <c r="C399" s="125"/>
      <c r="D399" s="124"/>
      <c r="E399" s="133"/>
      <c r="F399" s="180"/>
      <c r="G399" s="133"/>
      <c r="H399" s="161"/>
      <c r="I399" s="158"/>
      <c r="J399" s="90"/>
      <c r="K399" s="90"/>
      <c r="L399" s="91"/>
      <c r="M399" s="58"/>
    </row>
    <row r="400" spans="1:13" s="78" customFormat="1" ht="13.5" customHeight="1">
      <c r="A400" s="173">
        <v>762</v>
      </c>
      <c r="B400" s="120"/>
      <c r="C400" s="125" t="s">
        <v>412</v>
      </c>
      <c r="D400" s="124" t="s">
        <v>36</v>
      </c>
      <c r="E400" s="133"/>
      <c r="F400" s="182"/>
      <c r="G400" s="164">
        <f>SUM(G389:G398)</f>
        <v>0</v>
      </c>
      <c r="H400" s="169"/>
      <c r="I400" s="134"/>
      <c r="J400" s="89"/>
      <c r="K400" s="89"/>
      <c r="L400" s="80"/>
    </row>
    <row r="401" spans="1:12" s="78" customFormat="1" ht="13.5" customHeight="1">
      <c r="A401" s="173"/>
      <c r="B401" s="120"/>
      <c r="C401" s="125"/>
      <c r="D401" s="124"/>
      <c r="E401" s="133"/>
      <c r="F401" s="182"/>
      <c r="G401" s="164"/>
      <c r="H401" s="169"/>
      <c r="I401" s="134"/>
      <c r="J401" s="89"/>
      <c r="K401" s="89"/>
      <c r="L401" s="80"/>
    </row>
    <row r="402" spans="1:12" s="78" customFormat="1" ht="13.5" customHeight="1">
      <c r="A402" s="173"/>
      <c r="B402" s="120"/>
      <c r="C402" s="125"/>
      <c r="D402" s="124"/>
      <c r="E402" s="133"/>
      <c r="F402" s="182"/>
      <c r="G402" s="164"/>
      <c r="H402" s="169"/>
      <c r="I402" s="134"/>
      <c r="J402" s="89"/>
      <c r="K402" s="89"/>
      <c r="L402" s="80"/>
    </row>
    <row r="403" spans="1:12" s="78" customFormat="1" ht="13.5" customHeight="1">
      <c r="A403" s="173"/>
      <c r="B403" s="120"/>
      <c r="C403" s="125"/>
      <c r="D403" s="124"/>
      <c r="E403" s="133"/>
      <c r="F403" s="182"/>
      <c r="G403" s="164"/>
      <c r="H403" s="169"/>
      <c r="I403" s="134"/>
      <c r="J403" s="89"/>
      <c r="K403" s="89"/>
      <c r="L403" s="80"/>
    </row>
    <row r="404" spans="1:12" s="78" customFormat="1" ht="13.5" customHeight="1">
      <c r="A404" s="173"/>
      <c r="B404" s="120"/>
      <c r="C404" s="125"/>
      <c r="D404" s="124"/>
      <c r="E404" s="133"/>
      <c r="F404" s="180"/>
      <c r="G404" s="133"/>
      <c r="H404" s="134"/>
      <c r="I404" s="134"/>
      <c r="J404" s="89"/>
      <c r="K404" s="89"/>
      <c r="L404" s="80"/>
    </row>
    <row r="405" spans="1:12" s="78" customFormat="1" ht="13.5" customHeight="1">
      <c r="A405" s="173">
        <v>764</v>
      </c>
      <c r="B405" s="120"/>
      <c r="C405" s="125" t="s">
        <v>429</v>
      </c>
      <c r="D405" s="124"/>
      <c r="E405" s="133"/>
      <c r="F405" s="180"/>
      <c r="G405" s="133"/>
      <c r="H405" s="134"/>
      <c r="I405" s="148"/>
      <c r="J405" s="27"/>
      <c r="K405" s="27"/>
      <c r="L405" s="77"/>
    </row>
    <row r="406" spans="1:12" s="78" customFormat="1" ht="13.5" customHeight="1">
      <c r="A406" s="173"/>
      <c r="B406" s="120"/>
      <c r="C406" s="125"/>
      <c r="D406" s="124"/>
      <c r="E406" s="133"/>
      <c r="F406" s="180"/>
      <c r="G406" s="133"/>
      <c r="H406" s="134"/>
      <c r="I406" s="148"/>
      <c r="J406" s="27"/>
      <c r="K406" s="27"/>
      <c r="L406" s="80"/>
    </row>
    <row r="407" spans="1:12" s="78" customFormat="1" ht="13.5" customHeight="1">
      <c r="A407" s="173">
        <v>1</v>
      </c>
      <c r="B407" s="120" t="s">
        <v>430</v>
      </c>
      <c r="C407" s="125" t="s">
        <v>431</v>
      </c>
      <c r="D407" s="124" t="s">
        <v>140</v>
      </c>
      <c r="E407" s="133">
        <v>36.450000000000003</v>
      </c>
      <c r="F407" s="180"/>
      <c r="G407" s="133">
        <f t="shared" ref="G407:G420" si="13">E407*F407</f>
        <v>0</v>
      </c>
      <c r="H407" s="134"/>
      <c r="I407" s="148"/>
      <c r="J407" s="27"/>
      <c r="K407" s="27"/>
      <c r="L407" s="80"/>
    </row>
    <row r="408" spans="1:12" s="78" customFormat="1" ht="13.5" customHeight="1">
      <c r="A408" s="173">
        <v>2</v>
      </c>
      <c r="B408" s="120" t="s">
        <v>432</v>
      </c>
      <c r="C408" s="125" t="s">
        <v>433</v>
      </c>
      <c r="D408" s="124" t="s">
        <v>100</v>
      </c>
      <c r="E408" s="133">
        <v>6.89</v>
      </c>
      <c r="F408" s="180"/>
      <c r="G408" s="133">
        <f t="shared" si="13"/>
        <v>0</v>
      </c>
      <c r="H408" s="134"/>
      <c r="I408" s="148"/>
      <c r="J408" s="27"/>
      <c r="K408" s="27"/>
      <c r="L408" s="80"/>
    </row>
    <row r="409" spans="1:12" s="78" customFormat="1" ht="13.5" customHeight="1">
      <c r="A409" s="173"/>
      <c r="B409" s="120"/>
      <c r="C409" s="125" t="s">
        <v>434</v>
      </c>
      <c r="D409" s="124"/>
      <c r="E409" s="133"/>
      <c r="F409" s="180"/>
      <c r="G409" s="133"/>
      <c r="H409" s="134"/>
      <c r="I409" s="148"/>
      <c r="J409" s="27"/>
      <c r="K409" s="27"/>
      <c r="L409" s="80"/>
    </row>
    <row r="410" spans="1:12" s="78" customFormat="1" ht="13.5" customHeight="1">
      <c r="A410" s="173">
        <v>3</v>
      </c>
      <c r="B410" s="120" t="s">
        <v>435</v>
      </c>
      <c r="C410" s="125" t="s">
        <v>436</v>
      </c>
      <c r="D410" s="124" t="s">
        <v>100</v>
      </c>
      <c r="E410" s="133">
        <v>7.57</v>
      </c>
      <c r="F410" s="180"/>
      <c r="G410" s="133">
        <f>E410*F410</f>
        <v>0</v>
      </c>
      <c r="H410" s="134"/>
      <c r="I410" s="148"/>
      <c r="J410" s="27"/>
      <c r="K410" s="27"/>
      <c r="L410" s="80"/>
    </row>
    <row r="411" spans="1:12" s="78" customFormat="1" ht="13.5" customHeight="1">
      <c r="A411" s="173"/>
      <c r="B411" s="120"/>
      <c r="C411" s="125" t="s">
        <v>437</v>
      </c>
      <c r="D411" s="124"/>
      <c r="E411" s="133"/>
      <c r="F411" s="180"/>
      <c r="G411" s="133"/>
      <c r="H411" s="134"/>
      <c r="I411" s="148"/>
      <c r="J411" s="27"/>
      <c r="K411" s="27"/>
      <c r="L411" s="80"/>
    </row>
    <row r="412" spans="1:12" s="78" customFormat="1" ht="13.5" customHeight="1">
      <c r="A412" s="173">
        <v>4</v>
      </c>
      <c r="B412" s="120" t="s">
        <v>438</v>
      </c>
      <c r="C412" s="125" t="s">
        <v>439</v>
      </c>
      <c r="D412" s="124" t="s">
        <v>140</v>
      </c>
      <c r="E412" s="133">
        <v>2.4</v>
      </c>
      <c r="F412" s="180"/>
      <c r="G412" s="133">
        <f t="shared" si="13"/>
        <v>0</v>
      </c>
      <c r="H412" s="134"/>
      <c r="I412" s="148"/>
      <c r="J412" s="27"/>
      <c r="K412" s="27"/>
      <c r="L412" s="80"/>
    </row>
    <row r="413" spans="1:12" s="78" customFormat="1" ht="13.5" customHeight="1">
      <c r="A413" s="173">
        <v>5</v>
      </c>
      <c r="B413" s="120" t="s">
        <v>440</v>
      </c>
      <c r="C413" s="125" t="s">
        <v>441</v>
      </c>
      <c r="D413" s="124" t="s">
        <v>186</v>
      </c>
      <c r="E413" s="133">
        <v>4</v>
      </c>
      <c r="F413" s="180"/>
      <c r="G413" s="133">
        <f t="shared" si="13"/>
        <v>0</v>
      </c>
      <c r="H413" s="134"/>
      <c r="I413" s="148"/>
      <c r="J413" s="27"/>
      <c r="K413" s="27"/>
      <c r="L413" s="80"/>
    </row>
    <row r="414" spans="1:12" s="78" customFormat="1" ht="13.5" customHeight="1">
      <c r="A414" s="173">
        <v>6</v>
      </c>
      <c r="B414" s="120" t="s">
        <v>442</v>
      </c>
      <c r="C414" s="125" t="s">
        <v>443</v>
      </c>
      <c r="D414" s="124" t="s">
        <v>186</v>
      </c>
      <c r="E414" s="133">
        <v>1</v>
      </c>
      <c r="F414" s="180"/>
      <c r="G414" s="133">
        <f t="shared" si="13"/>
        <v>0</v>
      </c>
      <c r="H414" s="134"/>
      <c r="I414" s="148"/>
      <c r="J414" s="27"/>
      <c r="K414" s="27"/>
      <c r="L414" s="80"/>
    </row>
    <row r="415" spans="1:12" s="78" customFormat="1" ht="13.5" customHeight="1">
      <c r="A415" s="173">
        <v>7</v>
      </c>
      <c r="B415" s="120" t="s">
        <v>444</v>
      </c>
      <c r="C415" s="125" t="s">
        <v>445</v>
      </c>
      <c r="D415" s="124" t="s">
        <v>140</v>
      </c>
      <c r="E415" s="133">
        <v>3</v>
      </c>
      <c r="F415" s="180"/>
      <c r="G415" s="133">
        <f t="shared" si="13"/>
        <v>0</v>
      </c>
      <c r="H415" s="134"/>
      <c r="I415" s="148"/>
      <c r="J415" s="27"/>
      <c r="K415" s="27"/>
      <c r="L415" s="80"/>
    </row>
    <row r="416" spans="1:12" s="78" customFormat="1" ht="13.5" customHeight="1">
      <c r="A416" s="173">
        <v>8</v>
      </c>
      <c r="B416" s="120" t="s">
        <v>446</v>
      </c>
      <c r="C416" s="125" t="s">
        <v>447</v>
      </c>
      <c r="D416" s="124" t="s">
        <v>186</v>
      </c>
      <c r="E416" s="133">
        <v>1</v>
      </c>
      <c r="F416" s="180"/>
      <c r="G416" s="133">
        <f t="shared" si="13"/>
        <v>0</v>
      </c>
      <c r="H416" s="134"/>
      <c r="I416" s="148"/>
      <c r="J416" s="27"/>
      <c r="K416" s="27"/>
      <c r="L416" s="80"/>
    </row>
    <row r="417" spans="1:12" s="78" customFormat="1" ht="13.5" customHeight="1">
      <c r="A417" s="173">
        <v>9</v>
      </c>
      <c r="B417" s="120" t="s">
        <v>448</v>
      </c>
      <c r="C417" s="125" t="s">
        <v>449</v>
      </c>
      <c r="D417" s="124" t="s">
        <v>186</v>
      </c>
      <c r="E417" s="133">
        <v>1</v>
      </c>
      <c r="F417" s="180"/>
      <c r="G417" s="133">
        <f>E417*F417</f>
        <v>0</v>
      </c>
      <c r="H417" s="134"/>
      <c r="I417" s="148"/>
      <c r="J417" s="27"/>
      <c r="K417" s="27"/>
      <c r="L417" s="80"/>
    </row>
    <row r="418" spans="1:12" s="78" customFormat="1" ht="13.5" customHeight="1">
      <c r="A418" s="173">
        <v>10</v>
      </c>
      <c r="B418" s="120" t="s">
        <v>450</v>
      </c>
      <c r="C418" s="125" t="s">
        <v>451</v>
      </c>
      <c r="D418" s="124" t="s">
        <v>140</v>
      </c>
      <c r="E418" s="133">
        <v>2.5</v>
      </c>
      <c r="F418" s="180"/>
      <c r="G418" s="133">
        <f t="shared" si="13"/>
        <v>0</v>
      </c>
      <c r="H418" s="134"/>
      <c r="I418" s="148"/>
      <c r="J418" s="27"/>
      <c r="K418" s="27"/>
      <c r="L418" s="80"/>
    </row>
    <row r="419" spans="1:12" s="78" customFormat="1" ht="13.5" customHeight="1">
      <c r="A419" s="173">
        <v>11</v>
      </c>
      <c r="B419" s="120" t="s">
        <v>452</v>
      </c>
      <c r="C419" s="125" t="s">
        <v>453</v>
      </c>
      <c r="D419" s="124" t="s">
        <v>140</v>
      </c>
      <c r="E419" s="133">
        <v>2.5</v>
      </c>
      <c r="F419" s="180"/>
      <c r="G419" s="133">
        <f t="shared" si="13"/>
        <v>0</v>
      </c>
      <c r="H419" s="134"/>
      <c r="I419" s="148"/>
      <c r="J419" s="27"/>
      <c r="K419" s="27"/>
      <c r="L419" s="80"/>
    </row>
    <row r="420" spans="1:12" s="78" customFormat="1" ht="13.5" customHeight="1">
      <c r="A420" s="173">
        <v>12</v>
      </c>
      <c r="B420" s="120" t="s">
        <v>454</v>
      </c>
      <c r="C420" s="125" t="s">
        <v>455</v>
      </c>
      <c r="D420" s="124" t="s">
        <v>140</v>
      </c>
      <c r="E420" s="133">
        <v>4.8</v>
      </c>
      <c r="F420" s="180"/>
      <c r="G420" s="133">
        <f t="shared" si="13"/>
        <v>0</v>
      </c>
      <c r="H420" s="134"/>
      <c r="I420" s="148"/>
      <c r="J420" s="27"/>
      <c r="K420" s="27"/>
      <c r="L420" s="80"/>
    </row>
    <row r="421" spans="1:12" s="78" customFormat="1" ht="13.5" customHeight="1">
      <c r="A421" s="173">
        <v>13</v>
      </c>
      <c r="B421" s="120" t="s">
        <v>456</v>
      </c>
      <c r="C421" s="125" t="s">
        <v>457</v>
      </c>
      <c r="D421" s="124" t="s">
        <v>39</v>
      </c>
      <c r="E421" s="168">
        <f>SUM(G407:G420)</f>
        <v>0</v>
      </c>
      <c r="F421" s="180"/>
      <c r="G421" s="133">
        <f>E421*F421*0.01</f>
        <v>0</v>
      </c>
      <c r="H421" s="134"/>
      <c r="I421" s="148"/>
      <c r="J421" s="27"/>
      <c r="K421" s="27"/>
      <c r="L421" s="80"/>
    </row>
    <row r="422" spans="1:12" s="78" customFormat="1" ht="13.5" customHeight="1">
      <c r="A422" s="173"/>
      <c r="B422" s="120"/>
      <c r="C422" s="125"/>
      <c r="D422" s="124"/>
      <c r="E422" s="133"/>
      <c r="F422" s="180"/>
      <c r="G422" s="133"/>
      <c r="H422" s="134"/>
      <c r="I422" s="148"/>
      <c r="J422" s="27"/>
      <c r="K422" s="27"/>
      <c r="L422" s="80"/>
    </row>
    <row r="423" spans="1:12" s="78" customFormat="1" ht="13.5" customHeight="1">
      <c r="A423" s="173">
        <f>A405</f>
        <v>764</v>
      </c>
      <c r="B423" s="120"/>
      <c r="C423" s="125" t="str">
        <f>C405</f>
        <v>Konstrukce klempířské poplastovaný plech dle PD</v>
      </c>
      <c r="D423" s="124" t="s">
        <v>36</v>
      </c>
      <c r="E423" s="133"/>
      <c r="F423" s="180"/>
      <c r="G423" s="133">
        <f>SUM(G407:G422)</f>
        <v>0</v>
      </c>
      <c r="H423" s="134"/>
      <c r="I423" s="148"/>
      <c r="J423" s="27"/>
      <c r="K423" s="27"/>
      <c r="L423" s="80"/>
    </row>
    <row r="424" spans="1:12" s="78" customFormat="1" ht="13.5" customHeight="1">
      <c r="A424" s="173"/>
      <c r="B424" s="120"/>
      <c r="C424" s="125"/>
      <c r="D424" s="124"/>
      <c r="E424" s="133"/>
      <c r="F424" s="180"/>
      <c r="G424" s="133"/>
      <c r="H424" s="134"/>
      <c r="I424" s="148"/>
      <c r="J424" s="27"/>
      <c r="K424" s="27"/>
      <c r="L424" s="80"/>
    </row>
    <row r="425" spans="1:12" s="78" customFormat="1" ht="13.5" customHeight="1">
      <c r="A425" s="173"/>
      <c r="B425" s="120"/>
      <c r="C425" s="125"/>
      <c r="D425" s="124"/>
      <c r="E425" s="133"/>
      <c r="F425" s="180"/>
      <c r="G425" s="133"/>
      <c r="H425" s="134"/>
      <c r="I425" s="148"/>
      <c r="J425" s="27"/>
      <c r="K425" s="27"/>
      <c r="L425" s="80"/>
    </row>
    <row r="426" spans="1:12" s="78" customFormat="1" ht="13.5" customHeight="1">
      <c r="A426" s="173"/>
      <c r="B426" s="120"/>
      <c r="C426" s="125"/>
      <c r="D426" s="124"/>
      <c r="E426" s="133"/>
      <c r="F426" s="180"/>
      <c r="G426" s="133"/>
      <c r="H426" s="134"/>
      <c r="I426" s="148"/>
      <c r="J426" s="27"/>
      <c r="K426" s="27"/>
      <c r="L426" s="80"/>
    </row>
    <row r="427" spans="1:12" s="78" customFormat="1" ht="13.5" customHeight="1">
      <c r="A427" s="173">
        <v>766</v>
      </c>
      <c r="B427" s="120"/>
      <c r="C427" s="125" t="s">
        <v>458</v>
      </c>
      <c r="D427" s="124"/>
      <c r="E427" s="133"/>
      <c r="F427" s="180"/>
      <c r="G427" s="133"/>
      <c r="H427" s="134"/>
      <c r="I427" s="148"/>
      <c r="J427" s="27"/>
      <c r="K427" s="27"/>
      <c r="L427" s="80"/>
    </row>
    <row r="428" spans="1:12" s="78" customFormat="1" ht="13.5" customHeight="1">
      <c r="A428" s="173"/>
      <c r="B428" s="120"/>
      <c r="C428" s="125"/>
      <c r="D428" s="124"/>
      <c r="E428" s="133"/>
      <c r="F428" s="180"/>
      <c r="G428" s="133"/>
      <c r="H428" s="134"/>
      <c r="I428" s="148"/>
      <c r="J428" s="27"/>
      <c r="K428" s="27"/>
      <c r="L428" s="80"/>
    </row>
    <row r="429" spans="1:12" s="93" customFormat="1" ht="36.75" customHeight="1">
      <c r="A429" s="174">
        <v>1</v>
      </c>
      <c r="B429" s="120" t="s">
        <v>459</v>
      </c>
      <c r="C429" s="140" t="s">
        <v>460</v>
      </c>
      <c r="D429" s="141" t="s">
        <v>186</v>
      </c>
      <c r="E429" s="142">
        <v>1</v>
      </c>
      <c r="F429" s="180"/>
      <c r="G429" s="142">
        <f t="shared" ref="G429:G452" si="14">E429*F429</f>
        <v>0</v>
      </c>
      <c r="H429" s="170"/>
      <c r="I429" s="171"/>
      <c r="J429" s="55"/>
      <c r="K429" s="55"/>
      <c r="L429" s="92"/>
    </row>
    <row r="430" spans="1:12" s="78" customFormat="1" ht="36.75" customHeight="1">
      <c r="A430" s="173">
        <v>2</v>
      </c>
      <c r="B430" s="120" t="s">
        <v>461</v>
      </c>
      <c r="C430" s="140" t="s">
        <v>462</v>
      </c>
      <c r="D430" s="124" t="s">
        <v>186</v>
      </c>
      <c r="E430" s="133">
        <v>4</v>
      </c>
      <c r="F430" s="180"/>
      <c r="G430" s="133">
        <f t="shared" si="14"/>
        <v>0</v>
      </c>
      <c r="H430" s="134"/>
      <c r="I430" s="148"/>
      <c r="J430" s="27"/>
      <c r="K430" s="27"/>
      <c r="L430" s="80"/>
    </row>
    <row r="431" spans="1:12" s="78" customFormat="1" ht="36.75" customHeight="1">
      <c r="A431" s="174">
        <v>3</v>
      </c>
      <c r="B431" s="120" t="s">
        <v>463</v>
      </c>
      <c r="C431" s="140" t="s">
        <v>464</v>
      </c>
      <c r="D431" s="124" t="s">
        <v>186</v>
      </c>
      <c r="E431" s="133">
        <v>1</v>
      </c>
      <c r="F431" s="180"/>
      <c r="G431" s="133">
        <f t="shared" si="14"/>
        <v>0</v>
      </c>
      <c r="H431" s="134"/>
      <c r="I431" s="148"/>
      <c r="J431" s="27"/>
      <c r="K431" s="27"/>
      <c r="L431" s="80"/>
    </row>
    <row r="432" spans="1:12" s="78" customFormat="1" ht="36.75" customHeight="1">
      <c r="A432" s="173">
        <v>4</v>
      </c>
      <c r="B432" s="120" t="s">
        <v>465</v>
      </c>
      <c r="C432" s="140" t="s">
        <v>466</v>
      </c>
      <c r="D432" s="124" t="s">
        <v>186</v>
      </c>
      <c r="E432" s="133">
        <v>2</v>
      </c>
      <c r="F432" s="180"/>
      <c r="G432" s="133">
        <f t="shared" si="14"/>
        <v>0</v>
      </c>
      <c r="H432" s="134"/>
      <c r="I432" s="148"/>
      <c r="J432" s="27"/>
      <c r="K432" s="27"/>
      <c r="L432" s="80"/>
    </row>
    <row r="433" spans="1:12" s="78" customFormat="1" ht="36.75" customHeight="1">
      <c r="A433" s="174">
        <v>5</v>
      </c>
      <c r="B433" s="120" t="s">
        <v>467</v>
      </c>
      <c r="C433" s="140" t="s">
        <v>468</v>
      </c>
      <c r="D433" s="124" t="s">
        <v>186</v>
      </c>
      <c r="E433" s="133">
        <v>3</v>
      </c>
      <c r="F433" s="180"/>
      <c r="G433" s="133">
        <f>E433*F433</f>
        <v>0</v>
      </c>
      <c r="H433" s="134"/>
      <c r="I433" s="148"/>
      <c r="J433" s="27"/>
      <c r="K433" s="27"/>
      <c r="L433" s="80"/>
    </row>
    <row r="434" spans="1:12" s="78" customFormat="1" ht="36.75" customHeight="1">
      <c r="A434" s="173">
        <v>6</v>
      </c>
      <c r="B434" s="120" t="s">
        <v>469</v>
      </c>
      <c r="C434" s="140" t="s">
        <v>470</v>
      </c>
      <c r="D434" s="124" t="s">
        <v>186</v>
      </c>
      <c r="E434" s="133">
        <v>2</v>
      </c>
      <c r="F434" s="180"/>
      <c r="G434" s="133">
        <f t="shared" si="14"/>
        <v>0</v>
      </c>
      <c r="H434" s="134"/>
      <c r="I434" s="148"/>
      <c r="J434" s="27"/>
      <c r="K434" s="27"/>
      <c r="L434" s="80"/>
    </row>
    <row r="435" spans="1:12" s="78" customFormat="1" ht="36.75" customHeight="1">
      <c r="A435" s="174">
        <v>7</v>
      </c>
      <c r="B435" s="120" t="s">
        <v>471</v>
      </c>
      <c r="C435" s="140" t="s">
        <v>472</v>
      </c>
      <c r="D435" s="124" t="s">
        <v>186</v>
      </c>
      <c r="E435" s="133">
        <v>2</v>
      </c>
      <c r="F435" s="180"/>
      <c r="G435" s="133">
        <f t="shared" si="14"/>
        <v>0</v>
      </c>
      <c r="H435" s="134"/>
      <c r="I435" s="148"/>
      <c r="J435" s="27"/>
      <c r="K435" s="27"/>
      <c r="L435" s="80"/>
    </row>
    <row r="436" spans="1:12" s="78" customFormat="1" ht="36.75" customHeight="1">
      <c r="A436" s="173">
        <v>8</v>
      </c>
      <c r="B436" s="120" t="s">
        <v>473</v>
      </c>
      <c r="C436" s="140" t="s">
        <v>474</v>
      </c>
      <c r="D436" s="124" t="s">
        <v>186</v>
      </c>
      <c r="E436" s="133">
        <v>4</v>
      </c>
      <c r="F436" s="180"/>
      <c r="G436" s="133">
        <f t="shared" si="14"/>
        <v>0</v>
      </c>
      <c r="H436" s="134"/>
      <c r="I436" s="148"/>
      <c r="J436" s="27"/>
      <c r="K436" s="27"/>
      <c r="L436" s="80"/>
    </row>
    <row r="437" spans="1:12" s="78" customFormat="1" ht="36.75" customHeight="1">
      <c r="A437" s="174">
        <v>9</v>
      </c>
      <c r="B437" s="120" t="s">
        <v>475</v>
      </c>
      <c r="C437" s="140" t="s">
        <v>476</v>
      </c>
      <c r="D437" s="124" t="s">
        <v>186</v>
      </c>
      <c r="E437" s="133">
        <v>1</v>
      </c>
      <c r="F437" s="180"/>
      <c r="G437" s="133">
        <f t="shared" si="14"/>
        <v>0</v>
      </c>
      <c r="H437" s="134"/>
      <c r="I437" s="148"/>
      <c r="J437" s="27"/>
      <c r="K437" s="27"/>
      <c r="L437" s="80"/>
    </row>
    <row r="438" spans="1:12" s="78" customFormat="1" ht="36.75" customHeight="1">
      <c r="A438" s="173">
        <v>10</v>
      </c>
      <c r="B438" s="120" t="s">
        <v>477</v>
      </c>
      <c r="C438" s="140" t="s">
        <v>478</v>
      </c>
      <c r="D438" s="124" t="s">
        <v>186</v>
      </c>
      <c r="E438" s="133">
        <v>1</v>
      </c>
      <c r="F438" s="180"/>
      <c r="G438" s="133">
        <f t="shared" si="14"/>
        <v>0</v>
      </c>
      <c r="H438" s="134"/>
      <c r="I438" s="148"/>
      <c r="J438" s="27"/>
      <c r="K438" s="27"/>
      <c r="L438" s="80"/>
    </row>
    <row r="439" spans="1:12" s="78" customFormat="1" ht="36.75" customHeight="1">
      <c r="A439" s="174">
        <v>11</v>
      </c>
      <c r="B439" s="120" t="s">
        <v>479</v>
      </c>
      <c r="C439" s="140" t="s">
        <v>480</v>
      </c>
      <c r="D439" s="124" t="s">
        <v>186</v>
      </c>
      <c r="E439" s="133">
        <v>1</v>
      </c>
      <c r="F439" s="180"/>
      <c r="G439" s="133">
        <f t="shared" si="14"/>
        <v>0</v>
      </c>
      <c r="H439" s="134"/>
      <c r="I439" s="148"/>
      <c r="J439" s="27"/>
      <c r="K439" s="27"/>
      <c r="L439" s="80"/>
    </row>
    <row r="440" spans="1:12" s="78" customFormat="1" ht="36.75" customHeight="1">
      <c r="A440" s="173">
        <v>12</v>
      </c>
      <c r="B440" s="120" t="s">
        <v>481</v>
      </c>
      <c r="C440" s="140" t="s">
        <v>482</v>
      </c>
      <c r="D440" s="124" t="s">
        <v>186</v>
      </c>
      <c r="E440" s="133">
        <v>3</v>
      </c>
      <c r="F440" s="180"/>
      <c r="G440" s="133">
        <f t="shared" si="14"/>
        <v>0</v>
      </c>
      <c r="H440" s="134"/>
      <c r="I440" s="148"/>
      <c r="J440" s="27"/>
      <c r="K440" s="27"/>
      <c r="L440" s="80"/>
    </row>
    <row r="441" spans="1:12" s="78" customFormat="1" ht="48" customHeight="1">
      <c r="A441" s="174">
        <v>13</v>
      </c>
      <c r="B441" s="120" t="s">
        <v>483</v>
      </c>
      <c r="C441" s="140" t="s">
        <v>484</v>
      </c>
      <c r="D441" s="124" t="s">
        <v>186</v>
      </c>
      <c r="E441" s="133">
        <v>1</v>
      </c>
      <c r="F441" s="180"/>
      <c r="G441" s="133">
        <f t="shared" si="14"/>
        <v>0</v>
      </c>
      <c r="H441" s="134"/>
      <c r="I441" s="148"/>
      <c r="J441" s="27"/>
      <c r="K441" s="27"/>
      <c r="L441" s="80"/>
    </row>
    <row r="442" spans="1:12" s="78" customFormat="1" ht="48" customHeight="1">
      <c r="A442" s="173">
        <v>14</v>
      </c>
      <c r="B442" s="120" t="s">
        <v>485</v>
      </c>
      <c r="C442" s="140" t="s">
        <v>486</v>
      </c>
      <c r="D442" s="124" t="s">
        <v>186</v>
      </c>
      <c r="E442" s="133">
        <v>1</v>
      </c>
      <c r="F442" s="180"/>
      <c r="G442" s="133">
        <f t="shared" si="14"/>
        <v>0</v>
      </c>
      <c r="H442" s="134"/>
      <c r="I442" s="148"/>
      <c r="J442" s="27"/>
      <c r="K442" s="27"/>
      <c r="L442" s="80"/>
    </row>
    <row r="443" spans="1:12" s="78" customFormat="1" ht="35.25" customHeight="1">
      <c r="A443" s="174">
        <v>15</v>
      </c>
      <c r="B443" s="120" t="s">
        <v>487</v>
      </c>
      <c r="C443" s="140" t="s">
        <v>488</v>
      </c>
      <c r="D443" s="124" t="s">
        <v>186</v>
      </c>
      <c r="E443" s="133">
        <v>1</v>
      </c>
      <c r="F443" s="180"/>
      <c r="G443" s="133">
        <f t="shared" si="14"/>
        <v>0</v>
      </c>
      <c r="H443" s="134"/>
      <c r="I443" s="148"/>
      <c r="J443" s="27"/>
      <c r="K443" s="27"/>
      <c r="L443" s="80"/>
    </row>
    <row r="444" spans="1:12" s="78" customFormat="1" ht="46.5" customHeight="1">
      <c r="A444" s="173">
        <v>16</v>
      </c>
      <c r="B444" s="120" t="s">
        <v>489</v>
      </c>
      <c r="C444" s="140" t="s">
        <v>490</v>
      </c>
      <c r="D444" s="124" t="s">
        <v>186</v>
      </c>
      <c r="E444" s="133">
        <v>1</v>
      </c>
      <c r="F444" s="180"/>
      <c r="G444" s="133">
        <f t="shared" si="14"/>
        <v>0</v>
      </c>
      <c r="H444" s="134"/>
      <c r="I444" s="148"/>
      <c r="J444" s="27"/>
      <c r="K444" s="27"/>
      <c r="L444" s="80"/>
    </row>
    <row r="445" spans="1:12" s="78" customFormat="1" ht="35.25" customHeight="1">
      <c r="A445" s="174">
        <v>17</v>
      </c>
      <c r="B445" s="120" t="s">
        <v>491</v>
      </c>
      <c r="C445" s="140" t="s">
        <v>492</v>
      </c>
      <c r="D445" s="124" t="s">
        <v>186</v>
      </c>
      <c r="E445" s="133">
        <v>1</v>
      </c>
      <c r="F445" s="180"/>
      <c r="G445" s="133">
        <f t="shared" si="14"/>
        <v>0</v>
      </c>
      <c r="H445" s="134"/>
      <c r="I445" s="148"/>
      <c r="J445" s="27"/>
      <c r="K445" s="27"/>
      <c r="L445" s="80"/>
    </row>
    <row r="446" spans="1:12" s="78" customFormat="1" ht="22.5" customHeight="1">
      <c r="A446" s="173">
        <v>18</v>
      </c>
      <c r="B446" s="120" t="s">
        <v>493</v>
      </c>
      <c r="C446" s="125" t="s">
        <v>494</v>
      </c>
      <c r="D446" s="124" t="s">
        <v>140</v>
      </c>
      <c r="E446" s="133">
        <v>36.450000000000003</v>
      </c>
      <c r="F446" s="180"/>
      <c r="G446" s="133">
        <f t="shared" si="14"/>
        <v>0</v>
      </c>
      <c r="H446" s="134"/>
      <c r="I446" s="148"/>
      <c r="J446" s="27"/>
      <c r="K446" s="27"/>
      <c r="L446" s="80"/>
    </row>
    <row r="447" spans="1:12" s="78" customFormat="1" ht="12.75" customHeight="1">
      <c r="A447" s="174">
        <v>19</v>
      </c>
      <c r="B447" s="120" t="s">
        <v>495</v>
      </c>
      <c r="C447" s="125" t="s">
        <v>496</v>
      </c>
      <c r="D447" s="124" t="s">
        <v>140</v>
      </c>
      <c r="E447" s="133">
        <v>178.3</v>
      </c>
      <c r="F447" s="180"/>
      <c r="G447" s="133">
        <f t="shared" si="14"/>
        <v>0</v>
      </c>
      <c r="H447" s="134"/>
      <c r="I447" s="148"/>
      <c r="J447" s="27"/>
      <c r="K447" s="27"/>
      <c r="L447" s="80"/>
    </row>
    <row r="448" spans="1:12" s="78" customFormat="1" ht="12.75" customHeight="1">
      <c r="A448" s="173">
        <v>20</v>
      </c>
      <c r="B448" s="120" t="s">
        <v>497</v>
      </c>
      <c r="C448" s="125" t="s">
        <v>498</v>
      </c>
      <c r="D448" s="124" t="s">
        <v>140</v>
      </c>
      <c r="E448" s="133">
        <v>178.3</v>
      </c>
      <c r="F448" s="180"/>
      <c r="G448" s="133">
        <f t="shared" si="14"/>
        <v>0</v>
      </c>
      <c r="H448" s="134"/>
      <c r="I448" s="148"/>
      <c r="J448" s="27"/>
      <c r="K448" s="27"/>
      <c r="L448" s="80"/>
    </row>
    <row r="449" spans="1:12" s="78" customFormat="1" ht="12.75" customHeight="1">
      <c r="A449" s="174">
        <v>21</v>
      </c>
      <c r="B449" s="120" t="s">
        <v>499</v>
      </c>
      <c r="C449" s="125" t="s">
        <v>500</v>
      </c>
      <c r="D449" s="124" t="s">
        <v>186</v>
      </c>
      <c r="E449" s="133">
        <v>1</v>
      </c>
      <c r="F449" s="180"/>
      <c r="G449" s="133">
        <f t="shared" si="14"/>
        <v>0</v>
      </c>
      <c r="H449" s="134"/>
      <c r="I449" s="148"/>
      <c r="J449" s="27"/>
      <c r="K449" s="27"/>
      <c r="L449" s="80"/>
    </row>
    <row r="450" spans="1:12" s="78" customFormat="1" ht="34.5" customHeight="1">
      <c r="A450" s="173">
        <v>22</v>
      </c>
      <c r="B450" s="120" t="s">
        <v>501</v>
      </c>
      <c r="C450" s="125" t="s">
        <v>502</v>
      </c>
      <c r="D450" s="124" t="s">
        <v>186</v>
      </c>
      <c r="E450" s="133">
        <v>1</v>
      </c>
      <c r="F450" s="180"/>
      <c r="G450" s="133">
        <f t="shared" si="14"/>
        <v>0</v>
      </c>
      <c r="H450" s="134"/>
      <c r="I450" s="148"/>
      <c r="J450" s="27"/>
      <c r="K450" s="27"/>
      <c r="L450" s="80"/>
    </row>
    <row r="451" spans="1:12" s="78" customFormat="1" ht="12.75" customHeight="1">
      <c r="A451" s="174">
        <v>23</v>
      </c>
      <c r="B451" s="120" t="s">
        <v>503</v>
      </c>
      <c r="C451" s="125" t="s">
        <v>504</v>
      </c>
      <c r="D451" s="124" t="s">
        <v>186</v>
      </c>
      <c r="E451" s="133">
        <v>1</v>
      </c>
      <c r="F451" s="180"/>
      <c r="G451" s="133">
        <f t="shared" si="14"/>
        <v>0</v>
      </c>
      <c r="H451" s="134"/>
      <c r="I451" s="148"/>
      <c r="J451" s="27"/>
      <c r="K451" s="27"/>
      <c r="L451" s="80"/>
    </row>
    <row r="452" spans="1:12" s="78" customFormat="1" ht="12.75" customHeight="1">
      <c r="A452" s="173">
        <v>24</v>
      </c>
      <c r="B452" s="120" t="s">
        <v>505</v>
      </c>
      <c r="C452" s="125" t="s">
        <v>506</v>
      </c>
      <c r="D452" s="124" t="s">
        <v>186</v>
      </c>
      <c r="E452" s="133">
        <v>1</v>
      </c>
      <c r="F452" s="180"/>
      <c r="G452" s="133">
        <f t="shared" si="14"/>
        <v>0</v>
      </c>
      <c r="H452" s="134"/>
      <c r="I452" s="148"/>
      <c r="J452" s="27"/>
      <c r="K452" s="27"/>
      <c r="L452" s="80"/>
    </row>
    <row r="453" spans="1:12" s="78" customFormat="1" ht="13.5" customHeight="1">
      <c r="A453" s="173">
        <v>25</v>
      </c>
      <c r="B453" s="120" t="s">
        <v>507</v>
      </c>
      <c r="C453" s="125" t="s">
        <v>508</v>
      </c>
      <c r="D453" s="124" t="s">
        <v>39</v>
      </c>
      <c r="E453" s="168">
        <f>SUM(G429:G452)</f>
        <v>0</v>
      </c>
      <c r="F453" s="180"/>
      <c r="G453" s="133">
        <f>E453*F453*0.01</f>
        <v>0</v>
      </c>
      <c r="H453" s="134"/>
      <c r="I453" s="148"/>
      <c r="J453" s="27"/>
      <c r="K453" s="27"/>
      <c r="L453" s="80"/>
    </row>
    <row r="454" spans="1:12" s="78" customFormat="1" ht="13.5" customHeight="1">
      <c r="A454" s="173"/>
      <c r="B454" s="120"/>
      <c r="C454" s="125"/>
      <c r="D454" s="124"/>
      <c r="E454" s="133"/>
      <c r="F454" s="180"/>
      <c r="G454" s="133"/>
      <c r="H454" s="134"/>
      <c r="I454" s="148"/>
      <c r="J454" s="27"/>
      <c r="K454" s="27"/>
      <c r="L454" s="80"/>
    </row>
    <row r="455" spans="1:12" s="78" customFormat="1" ht="13.5" customHeight="1">
      <c r="A455" s="173">
        <f>A427</f>
        <v>766</v>
      </c>
      <c r="B455" s="120"/>
      <c r="C455" s="125" t="str">
        <f>C427</f>
        <v>Konstrukce truhlářské</v>
      </c>
      <c r="D455" s="124" t="s">
        <v>36</v>
      </c>
      <c r="E455" s="133"/>
      <c r="F455" s="180"/>
      <c r="G455" s="133">
        <f>SUM(G429:G454)</f>
        <v>0</v>
      </c>
      <c r="H455" s="134"/>
      <c r="I455" s="148"/>
      <c r="J455" s="27"/>
      <c r="K455" s="27"/>
      <c r="L455" s="80"/>
    </row>
    <row r="456" spans="1:12" s="78" customFormat="1" ht="13.5" customHeight="1">
      <c r="A456" s="173"/>
      <c r="B456" s="120"/>
      <c r="C456" s="125"/>
      <c r="D456" s="124"/>
      <c r="E456" s="133"/>
      <c r="F456" s="180"/>
      <c r="G456" s="133"/>
      <c r="H456" s="134"/>
      <c r="I456" s="148"/>
      <c r="J456" s="27"/>
      <c r="K456" s="27"/>
      <c r="L456" s="80"/>
    </row>
    <row r="457" spans="1:12" s="78" customFormat="1" ht="13.5" customHeight="1">
      <c r="A457" s="173"/>
      <c r="B457" s="120"/>
      <c r="C457" s="125"/>
      <c r="D457" s="124"/>
      <c r="E457" s="133"/>
      <c r="F457" s="180"/>
      <c r="G457" s="133"/>
      <c r="H457" s="134"/>
      <c r="I457" s="148"/>
      <c r="J457" s="27"/>
      <c r="K457" s="27"/>
      <c r="L457" s="80"/>
    </row>
    <row r="458" spans="1:12" s="78" customFormat="1" ht="13.5" customHeight="1">
      <c r="A458" s="173">
        <v>767</v>
      </c>
      <c r="B458" s="120"/>
      <c r="C458" s="125" t="s">
        <v>509</v>
      </c>
      <c r="D458" s="124"/>
      <c r="E458" s="133"/>
      <c r="F458" s="180"/>
      <c r="G458" s="133"/>
      <c r="H458" s="134"/>
      <c r="I458" s="148"/>
      <c r="J458" s="27"/>
      <c r="K458" s="27"/>
      <c r="L458" s="77"/>
    </row>
    <row r="459" spans="1:12" s="78" customFormat="1" ht="13.5" customHeight="1">
      <c r="A459" s="173"/>
      <c r="B459" s="120"/>
      <c r="C459" s="125"/>
      <c r="D459" s="124"/>
      <c r="E459" s="133"/>
      <c r="F459" s="180"/>
      <c r="G459" s="133"/>
      <c r="H459" s="134"/>
      <c r="I459" s="148"/>
      <c r="J459" s="27"/>
      <c r="K459" s="27"/>
      <c r="L459" s="80"/>
    </row>
    <row r="460" spans="1:12" s="78" customFormat="1" ht="22.5" customHeight="1">
      <c r="A460" s="173">
        <v>1</v>
      </c>
      <c r="B460" s="120" t="s">
        <v>510</v>
      </c>
      <c r="C460" s="125" t="s">
        <v>511</v>
      </c>
      <c r="D460" s="124" t="s">
        <v>512</v>
      </c>
      <c r="E460" s="133">
        <v>57.58</v>
      </c>
      <c r="F460" s="180"/>
      <c r="G460" s="133">
        <f t="shared" ref="G460:G468" si="15">E460*F460</f>
        <v>0</v>
      </c>
      <c r="H460" s="134"/>
      <c r="I460" s="148"/>
      <c r="J460" s="27"/>
      <c r="K460" s="27"/>
      <c r="L460" s="80"/>
    </row>
    <row r="461" spans="1:12" s="78" customFormat="1" ht="12.75" customHeight="1">
      <c r="A461" s="173"/>
      <c r="B461" s="120"/>
      <c r="C461" s="125" t="s">
        <v>513</v>
      </c>
      <c r="D461" s="124"/>
      <c r="E461" s="133"/>
      <c r="F461" s="180"/>
      <c r="G461" s="133"/>
      <c r="H461" s="134"/>
      <c r="I461" s="148"/>
      <c r="J461" s="27"/>
      <c r="K461" s="27"/>
      <c r="L461" s="80"/>
    </row>
    <row r="462" spans="1:12" s="78" customFormat="1" ht="22.5" customHeight="1">
      <c r="A462" s="173">
        <v>2</v>
      </c>
      <c r="B462" s="120" t="s">
        <v>514</v>
      </c>
      <c r="C462" s="125" t="s">
        <v>515</v>
      </c>
      <c r="D462" s="124" t="s">
        <v>512</v>
      </c>
      <c r="E462" s="133">
        <v>172.02</v>
      </c>
      <c r="F462" s="180"/>
      <c r="G462" s="133">
        <f t="shared" si="15"/>
        <v>0</v>
      </c>
      <c r="H462" s="134"/>
      <c r="I462" s="148"/>
      <c r="J462" s="27"/>
      <c r="K462" s="27"/>
      <c r="L462" s="80"/>
    </row>
    <row r="463" spans="1:12" s="78" customFormat="1" ht="13.5" customHeight="1">
      <c r="A463" s="173"/>
      <c r="B463" s="120"/>
      <c r="C463" s="125" t="s">
        <v>516</v>
      </c>
      <c r="D463" s="124"/>
      <c r="E463" s="133"/>
      <c r="F463" s="180"/>
      <c r="G463" s="133"/>
      <c r="H463" s="134"/>
      <c r="I463" s="148"/>
      <c r="J463" s="27"/>
      <c r="K463" s="27"/>
      <c r="L463" s="80"/>
    </row>
    <row r="464" spans="1:12" s="78" customFormat="1" ht="22.5" customHeight="1">
      <c r="A464" s="173">
        <v>3</v>
      </c>
      <c r="B464" s="120" t="s">
        <v>517</v>
      </c>
      <c r="C464" s="125" t="s">
        <v>518</v>
      </c>
      <c r="D464" s="124" t="s">
        <v>186</v>
      </c>
      <c r="E464" s="133">
        <v>1</v>
      </c>
      <c r="F464" s="180"/>
      <c r="G464" s="133">
        <f t="shared" si="15"/>
        <v>0</v>
      </c>
      <c r="H464" s="134"/>
      <c r="I464" s="148"/>
      <c r="J464" s="27"/>
      <c r="K464" s="27"/>
      <c r="L464" s="80"/>
    </row>
    <row r="465" spans="1:12" s="78" customFormat="1" ht="56.25" customHeight="1">
      <c r="A465" s="173">
        <v>4</v>
      </c>
      <c r="B465" s="120" t="s">
        <v>519</v>
      </c>
      <c r="C465" s="125" t="s">
        <v>520</v>
      </c>
      <c r="D465" s="124" t="s">
        <v>186</v>
      </c>
      <c r="E465" s="133">
        <v>1</v>
      </c>
      <c r="F465" s="180"/>
      <c r="G465" s="133">
        <f t="shared" si="15"/>
        <v>0</v>
      </c>
      <c r="H465" s="134"/>
      <c r="I465" s="148"/>
      <c r="J465" s="27"/>
      <c r="K465" s="27"/>
      <c r="L465" s="80"/>
    </row>
    <row r="466" spans="1:12" s="78" customFormat="1" ht="12.9" customHeight="1">
      <c r="A466" s="173">
        <v>5</v>
      </c>
      <c r="B466" s="120" t="s">
        <v>521</v>
      </c>
      <c r="C466" s="125" t="s">
        <v>522</v>
      </c>
      <c r="D466" s="124" t="s">
        <v>100</v>
      </c>
      <c r="E466" s="133">
        <v>10.31</v>
      </c>
      <c r="F466" s="180"/>
      <c r="G466" s="133">
        <f>E466*F466</f>
        <v>0</v>
      </c>
      <c r="H466" s="134"/>
      <c r="I466" s="148"/>
      <c r="J466" s="27"/>
      <c r="K466" s="27"/>
      <c r="L466" s="80"/>
    </row>
    <row r="467" spans="1:12" s="78" customFormat="1" ht="13.5" customHeight="1">
      <c r="A467" s="173"/>
      <c r="B467" s="120"/>
      <c r="C467" s="125" t="s">
        <v>523</v>
      </c>
      <c r="D467" s="124"/>
      <c r="E467" s="133"/>
      <c r="F467" s="180"/>
      <c r="G467" s="133"/>
      <c r="H467" s="134"/>
      <c r="I467" s="148"/>
      <c r="J467" s="27"/>
      <c r="K467" s="27"/>
      <c r="L467" s="80"/>
    </row>
    <row r="468" spans="1:12" s="78" customFormat="1" ht="24" customHeight="1">
      <c r="A468" s="173">
        <v>6</v>
      </c>
      <c r="B468" s="120" t="s">
        <v>524</v>
      </c>
      <c r="C468" s="125" t="s">
        <v>525</v>
      </c>
      <c r="D468" s="124" t="s">
        <v>186</v>
      </c>
      <c r="E468" s="133">
        <v>1</v>
      </c>
      <c r="F468" s="180"/>
      <c r="G468" s="133">
        <f t="shared" si="15"/>
        <v>0</v>
      </c>
      <c r="H468" s="134"/>
      <c r="I468" s="148"/>
      <c r="J468" s="27"/>
      <c r="K468" s="27"/>
      <c r="L468" s="80"/>
    </row>
    <row r="469" spans="1:12" s="78" customFormat="1" ht="12.75" customHeight="1">
      <c r="A469" s="173">
        <v>7</v>
      </c>
      <c r="B469" s="120" t="s">
        <v>526</v>
      </c>
      <c r="C469" s="125" t="s">
        <v>527</v>
      </c>
      <c r="D469" s="124" t="s">
        <v>39</v>
      </c>
      <c r="E469" s="168">
        <f>SUM(G460:G468)</f>
        <v>0</v>
      </c>
      <c r="F469" s="180"/>
      <c r="G469" s="133">
        <f>E469*F469*0.01</f>
        <v>0</v>
      </c>
      <c r="H469" s="134"/>
      <c r="I469" s="148"/>
      <c r="J469" s="27"/>
      <c r="K469" s="27"/>
      <c r="L469" s="80"/>
    </row>
    <row r="470" spans="1:12" s="78" customFormat="1" ht="13.5" customHeight="1">
      <c r="A470" s="173"/>
      <c r="B470" s="120"/>
      <c r="C470" s="125"/>
      <c r="D470" s="124"/>
      <c r="E470" s="133"/>
      <c r="F470" s="180"/>
      <c r="G470" s="133"/>
      <c r="H470" s="134"/>
      <c r="I470" s="148"/>
      <c r="J470" s="27"/>
      <c r="K470" s="27"/>
      <c r="L470" s="80"/>
    </row>
    <row r="471" spans="1:12" s="78" customFormat="1" ht="13.5" customHeight="1">
      <c r="A471" s="173">
        <f>A458</f>
        <v>767</v>
      </c>
      <c r="B471" s="120"/>
      <c r="C471" s="125" t="str">
        <f>C458</f>
        <v>Konstrukce zámečnické</v>
      </c>
      <c r="D471" s="124" t="s">
        <v>36</v>
      </c>
      <c r="E471" s="133"/>
      <c r="F471" s="180"/>
      <c r="G471" s="133">
        <f>SUM(G460:G470)</f>
        <v>0</v>
      </c>
      <c r="H471" s="134"/>
      <c r="I471" s="148"/>
      <c r="J471" s="27"/>
      <c r="K471" s="27"/>
      <c r="L471" s="80"/>
    </row>
    <row r="472" spans="1:12" s="78" customFormat="1" ht="13.5" customHeight="1">
      <c r="A472" s="173"/>
      <c r="B472" s="120"/>
      <c r="C472" s="125"/>
      <c r="D472" s="124"/>
      <c r="E472" s="133"/>
      <c r="F472" s="180"/>
      <c r="G472" s="133"/>
      <c r="H472" s="134"/>
      <c r="I472" s="148"/>
      <c r="J472" s="27"/>
      <c r="K472" s="27"/>
      <c r="L472" s="80"/>
    </row>
    <row r="473" spans="1:12" s="78" customFormat="1" ht="13.5" customHeight="1">
      <c r="A473" s="173"/>
      <c r="B473" s="120"/>
      <c r="C473" s="125"/>
      <c r="D473" s="124"/>
      <c r="E473" s="133"/>
      <c r="F473" s="180"/>
      <c r="G473" s="133"/>
      <c r="H473" s="134"/>
      <c r="I473" s="148"/>
      <c r="J473" s="27"/>
      <c r="K473" s="27"/>
      <c r="L473" s="80"/>
    </row>
    <row r="474" spans="1:12" s="78" customFormat="1" ht="13.5" customHeight="1">
      <c r="A474" s="173">
        <v>771</v>
      </c>
      <c r="B474" s="120"/>
      <c r="C474" s="125" t="s">
        <v>528</v>
      </c>
      <c r="D474" s="124"/>
      <c r="E474" s="105"/>
      <c r="F474" s="179"/>
      <c r="G474" s="105"/>
      <c r="H474" s="134"/>
      <c r="I474" s="148"/>
      <c r="J474" s="27"/>
      <c r="K474" s="27"/>
      <c r="L474" s="80"/>
    </row>
    <row r="475" spans="1:12" s="78" customFormat="1" ht="13.5" customHeight="1">
      <c r="A475" s="173"/>
      <c r="B475" s="120"/>
      <c r="C475" s="125"/>
      <c r="D475" s="124"/>
      <c r="E475" s="105"/>
      <c r="F475" s="179"/>
      <c r="G475" s="105"/>
      <c r="H475" s="134"/>
      <c r="I475" s="148"/>
      <c r="J475" s="27"/>
      <c r="K475" s="27"/>
      <c r="L475" s="80"/>
    </row>
    <row r="476" spans="1:12" s="78" customFormat="1" ht="21.75" customHeight="1">
      <c r="A476" s="173">
        <v>1</v>
      </c>
      <c r="B476" s="120" t="s">
        <v>529</v>
      </c>
      <c r="C476" s="125" t="s">
        <v>530</v>
      </c>
      <c r="D476" s="146" t="s">
        <v>140</v>
      </c>
      <c r="E476" s="105">
        <v>13.8</v>
      </c>
      <c r="F476" s="179"/>
      <c r="G476" s="105">
        <f t="shared" ref="G476:G483" si="16">E476*F476</f>
        <v>0</v>
      </c>
      <c r="H476" s="134"/>
      <c r="I476" s="148"/>
      <c r="J476" s="27"/>
      <c r="K476" s="27"/>
      <c r="L476" s="80"/>
    </row>
    <row r="477" spans="1:12" s="78" customFormat="1" ht="13.5" customHeight="1">
      <c r="A477" s="173"/>
      <c r="B477" s="120"/>
      <c r="C477" s="125" t="s">
        <v>531</v>
      </c>
      <c r="D477" s="146"/>
      <c r="E477" s="105"/>
      <c r="F477" s="179"/>
      <c r="G477" s="105"/>
      <c r="H477" s="134"/>
      <c r="I477" s="148"/>
      <c r="J477" s="27"/>
      <c r="K477" s="27"/>
      <c r="L477" s="80"/>
    </row>
    <row r="478" spans="1:12" s="78" customFormat="1" ht="21.75" customHeight="1">
      <c r="A478" s="173">
        <v>2</v>
      </c>
      <c r="B478" s="120" t="s">
        <v>532</v>
      </c>
      <c r="C478" s="125" t="s">
        <v>533</v>
      </c>
      <c r="D478" s="146" t="s">
        <v>100</v>
      </c>
      <c r="E478" s="105">
        <v>13.26</v>
      </c>
      <c r="F478" s="179"/>
      <c r="G478" s="105">
        <f t="shared" si="16"/>
        <v>0</v>
      </c>
      <c r="H478" s="134"/>
      <c r="I478" s="148"/>
      <c r="J478" s="27"/>
      <c r="K478" s="27"/>
      <c r="L478" s="80"/>
    </row>
    <row r="479" spans="1:12" s="78" customFormat="1" ht="12.75" customHeight="1">
      <c r="A479" s="173"/>
      <c r="B479" s="120"/>
      <c r="C479" s="125" t="s">
        <v>534</v>
      </c>
      <c r="D479" s="146"/>
      <c r="E479" s="105"/>
      <c r="F479" s="179"/>
      <c r="G479" s="105"/>
      <c r="H479" s="134"/>
      <c r="I479" s="148"/>
      <c r="J479" s="27"/>
      <c r="K479" s="27"/>
      <c r="L479" s="80"/>
    </row>
    <row r="480" spans="1:12" s="78" customFormat="1" ht="12.75" customHeight="1">
      <c r="A480" s="173">
        <v>3</v>
      </c>
      <c r="B480" s="120" t="s">
        <v>535</v>
      </c>
      <c r="C480" s="125" t="s">
        <v>536</v>
      </c>
      <c r="D480" s="124" t="s">
        <v>100</v>
      </c>
      <c r="E480" s="105">
        <v>13.26</v>
      </c>
      <c r="F480" s="179"/>
      <c r="G480" s="105">
        <f t="shared" si="16"/>
        <v>0</v>
      </c>
      <c r="H480" s="134"/>
      <c r="I480" s="148"/>
      <c r="J480" s="27"/>
      <c r="K480" s="27"/>
      <c r="L480" s="82"/>
    </row>
    <row r="481" spans="1:12" s="78" customFormat="1" ht="13.5" customHeight="1">
      <c r="A481" s="173">
        <v>4</v>
      </c>
      <c r="B481" s="120" t="s">
        <v>537</v>
      </c>
      <c r="C481" s="136" t="s">
        <v>538</v>
      </c>
      <c r="D481" s="146" t="s">
        <v>100</v>
      </c>
      <c r="E481" s="105">
        <v>16.38</v>
      </c>
      <c r="F481" s="179"/>
      <c r="G481" s="105">
        <f t="shared" si="16"/>
        <v>0</v>
      </c>
      <c r="H481" s="134"/>
      <c r="I481" s="148"/>
      <c r="J481" s="27"/>
      <c r="K481" s="27"/>
      <c r="L481" s="80"/>
    </row>
    <row r="482" spans="1:12" s="78" customFormat="1" ht="13.5" customHeight="1">
      <c r="A482" s="173"/>
      <c r="B482" s="120"/>
      <c r="C482" s="136" t="s">
        <v>539</v>
      </c>
      <c r="D482" s="146"/>
      <c r="E482" s="105"/>
      <c r="F482" s="179"/>
      <c r="G482" s="105"/>
      <c r="H482" s="134"/>
      <c r="I482" s="148"/>
      <c r="J482" s="27"/>
      <c r="K482" s="27"/>
      <c r="L482" s="80"/>
    </row>
    <row r="483" spans="1:12" s="78" customFormat="1" ht="13.5" customHeight="1">
      <c r="A483" s="173">
        <v>5</v>
      </c>
      <c r="B483" s="120" t="s">
        <v>540</v>
      </c>
      <c r="C483" s="136" t="s">
        <v>541</v>
      </c>
      <c r="D483" s="146" t="s">
        <v>140</v>
      </c>
      <c r="E483" s="105">
        <v>2.7</v>
      </c>
      <c r="F483" s="179"/>
      <c r="G483" s="105">
        <f t="shared" si="16"/>
        <v>0</v>
      </c>
      <c r="H483" s="134"/>
      <c r="I483" s="148"/>
      <c r="J483" s="27"/>
      <c r="K483" s="27"/>
      <c r="L483" s="80"/>
    </row>
    <row r="484" spans="1:12" s="78" customFormat="1" ht="12.75" customHeight="1">
      <c r="A484" s="173">
        <v>6</v>
      </c>
      <c r="B484" s="120" t="s">
        <v>542</v>
      </c>
      <c r="C484" s="125" t="s">
        <v>543</v>
      </c>
      <c r="D484" s="124" t="s">
        <v>39</v>
      </c>
      <c r="E484" s="112">
        <f>SUM(G475:G483)</f>
        <v>0</v>
      </c>
      <c r="F484" s="179"/>
      <c r="G484" s="105">
        <f>E484*F484*0.01</f>
        <v>0</v>
      </c>
      <c r="H484" s="134"/>
      <c r="I484" s="148"/>
      <c r="J484" s="27"/>
      <c r="K484" s="27"/>
      <c r="L484" s="80"/>
    </row>
    <row r="485" spans="1:12" s="78" customFormat="1" ht="13.5" customHeight="1">
      <c r="A485" s="173"/>
      <c r="B485" s="120"/>
      <c r="C485" s="125"/>
      <c r="D485" s="124"/>
      <c r="E485" s="112"/>
      <c r="F485" s="179"/>
      <c r="G485" s="105"/>
      <c r="H485" s="134"/>
      <c r="I485" s="148"/>
      <c r="J485" s="27"/>
      <c r="K485" s="27"/>
      <c r="L485" s="80"/>
    </row>
    <row r="486" spans="1:12" s="78" customFormat="1" ht="13.5" customHeight="1">
      <c r="A486" s="173">
        <f>A474</f>
        <v>771</v>
      </c>
      <c r="B486" s="120"/>
      <c r="C486" s="125" t="str">
        <f>C474</f>
        <v>Podlahy z dlaždic</v>
      </c>
      <c r="D486" s="124" t="s">
        <v>36</v>
      </c>
      <c r="E486" s="105"/>
      <c r="F486" s="179"/>
      <c r="G486" s="105">
        <f>SUM(G476:G484)</f>
        <v>0</v>
      </c>
      <c r="H486" s="134"/>
      <c r="I486" s="148"/>
      <c r="J486" s="27"/>
      <c r="K486" s="27"/>
      <c r="L486" s="80"/>
    </row>
    <row r="487" spans="1:12" s="78" customFormat="1" ht="13.5" customHeight="1">
      <c r="A487" s="173"/>
      <c r="B487" s="120"/>
      <c r="C487" s="125"/>
      <c r="D487" s="124"/>
      <c r="E487" s="133"/>
      <c r="F487" s="180"/>
      <c r="G487" s="133"/>
      <c r="H487" s="134"/>
      <c r="I487" s="148"/>
      <c r="J487" s="27"/>
      <c r="K487" s="27"/>
      <c r="L487" s="80"/>
    </row>
    <row r="488" spans="1:12" s="78" customFormat="1" ht="13.5" customHeight="1">
      <c r="A488" s="173"/>
      <c r="B488" s="120"/>
      <c r="C488" s="125"/>
      <c r="D488" s="124"/>
      <c r="E488" s="133"/>
      <c r="F488" s="180"/>
      <c r="G488" s="133"/>
      <c r="H488" s="134"/>
      <c r="I488" s="148"/>
      <c r="J488" s="27"/>
      <c r="K488" s="27"/>
      <c r="L488" s="80"/>
    </row>
    <row r="489" spans="1:12" s="78" customFormat="1" ht="13.5" customHeight="1">
      <c r="A489" s="173"/>
      <c r="B489" s="120"/>
      <c r="C489" s="125"/>
      <c r="D489" s="124"/>
      <c r="E489" s="133"/>
      <c r="F489" s="180"/>
      <c r="G489" s="133"/>
      <c r="H489" s="134"/>
      <c r="I489" s="148"/>
      <c r="J489" s="27"/>
      <c r="K489" s="27"/>
      <c r="L489" s="80"/>
    </row>
    <row r="490" spans="1:12" s="78" customFormat="1" ht="13.5" customHeight="1">
      <c r="A490" s="173">
        <v>783</v>
      </c>
      <c r="B490" s="120"/>
      <c r="C490" s="125" t="s">
        <v>544</v>
      </c>
      <c r="D490" s="124"/>
      <c r="E490" s="133"/>
      <c r="F490" s="180"/>
      <c r="G490" s="133"/>
      <c r="H490" s="134"/>
      <c r="I490" s="148"/>
      <c r="J490" s="27"/>
      <c r="K490" s="27"/>
      <c r="L490" s="77"/>
    </row>
    <row r="491" spans="1:12" s="78" customFormat="1" ht="13.5" customHeight="1">
      <c r="A491" s="173"/>
      <c r="B491" s="120"/>
      <c r="C491" s="125"/>
      <c r="D491" s="124"/>
      <c r="E491" s="133"/>
      <c r="F491" s="180"/>
      <c r="G491" s="133"/>
      <c r="H491" s="134"/>
      <c r="I491" s="148"/>
      <c r="J491" s="27"/>
      <c r="K491" s="27"/>
      <c r="L491" s="77"/>
    </row>
    <row r="492" spans="1:12" s="78" customFormat="1" ht="13.5" customHeight="1">
      <c r="A492" s="173">
        <v>1</v>
      </c>
      <c r="B492" s="120" t="s">
        <v>545</v>
      </c>
      <c r="C492" s="125" t="s">
        <v>546</v>
      </c>
      <c r="D492" s="124" t="s">
        <v>100</v>
      </c>
      <c r="E492" s="133">
        <v>7.62</v>
      </c>
      <c r="F492" s="180"/>
      <c r="G492" s="133">
        <f>E492*F492</f>
        <v>0</v>
      </c>
      <c r="H492" s="134"/>
      <c r="I492" s="148"/>
      <c r="J492" s="27"/>
      <c r="K492" s="27"/>
      <c r="L492" s="80"/>
    </row>
    <row r="493" spans="1:12" s="78" customFormat="1" ht="12.75" customHeight="1">
      <c r="A493" s="173"/>
      <c r="B493" s="120"/>
      <c r="C493" s="125" t="s">
        <v>547</v>
      </c>
      <c r="D493" s="124"/>
      <c r="E493" s="133"/>
      <c r="F493" s="180"/>
      <c r="G493" s="133"/>
      <c r="H493" s="134"/>
      <c r="I493" s="148"/>
      <c r="J493" s="27"/>
      <c r="K493" s="27"/>
      <c r="L493" s="80"/>
    </row>
    <row r="494" spans="1:12" s="78" customFormat="1" ht="13.5" customHeight="1">
      <c r="A494" s="173">
        <v>2</v>
      </c>
      <c r="B494" s="120" t="s">
        <v>548</v>
      </c>
      <c r="C494" s="125" t="s">
        <v>549</v>
      </c>
      <c r="D494" s="124" t="s">
        <v>186</v>
      </c>
      <c r="E494" s="133">
        <v>2</v>
      </c>
      <c r="F494" s="180"/>
      <c r="G494" s="133">
        <f>E494*F494</f>
        <v>0</v>
      </c>
      <c r="H494" s="134"/>
      <c r="I494" s="148"/>
      <c r="J494" s="27"/>
      <c r="K494" s="27"/>
      <c r="L494" s="80"/>
    </row>
    <row r="495" spans="1:12" s="78" customFormat="1" ht="13.5" customHeight="1">
      <c r="A495" s="173"/>
      <c r="B495" s="120"/>
      <c r="C495" s="125" t="s">
        <v>550</v>
      </c>
      <c r="D495" s="124"/>
      <c r="E495" s="133"/>
      <c r="F495" s="180"/>
      <c r="G495" s="133"/>
      <c r="H495" s="134"/>
      <c r="I495" s="148"/>
      <c r="J495" s="27"/>
      <c r="K495" s="27"/>
      <c r="L495" s="80"/>
    </row>
    <row r="496" spans="1:12" s="78" customFormat="1" ht="12.75" customHeight="1">
      <c r="A496" s="173"/>
      <c r="B496" s="120"/>
      <c r="C496" s="125"/>
      <c r="D496" s="124"/>
      <c r="E496" s="133"/>
      <c r="F496" s="180"/>
      <c r="G496" s="133"/>
      <c r="H496" s="134"/>
      <c r="I496" s="148"/>
      <c r="J496" s="27"/>
      <c r="K496" s="27"/>
      <c r="L496" s="80"/>
    </row>
    <row r="497" spans="1:12" s="78" customFormat="1" ht="12.75" customHeight="1">
      <c r="A497" s="173">
        <f>A490</f>
        <v>783</v>
      </c>
      <c r="B497" s="120"/>
      <c r="C497" s="125" t="str">
        <f>C490</f>
        <v>Nátěry</v>
      </c>
      <c r="D497" s="124" t="s">
        <v>36</v>
      </c>
      <c r="E497" s="133"/>
      <c r="F497" s="180"/>
      <c r="G497" s="133">
        <f>SUM(G492:G494)</f>
        <v>0</v>
      </c>
      <c r="H497" s="134"/>
      <c r="I497" s="148"/>
      <c r="J497" s="27"/>
      <c r="K497" s="27"/>
      <c r="L497" s="80"/>
    </row>
    <row r="498" spans="1:12" s="78" customFormat="1" ht="12.75" customHeight="1">
      <c r="A498" s="173"/>
      <c r="B498" s="120"/>
      <c r="C498" s="125"/>
      <c r="D498" s="124"/>
      <c r="E498" s="133"/>
      <c r="F498" s="180"/>
      <c r="G498" s="133"/>
      <c r="H498" s="134"/>
      <c r="I498" s="148"/>
      <c r="J498" s="27"/>
      <c r="K498" s="27"/>
      <c r="L498" s="80"/>
    </row>
    <row r="499" spans="1:12" s="78" customFormat="1" ht="12.75" customHeight="1">
      <c r="A499" s="173"/>
      <c r="B499" s="120"/>
      <c r="C499" s="125"/>
      <c r="D499" s="124"/>
      <c r="E499" s="133"/>
      <c r="F499" s="180"/>
      <c r="G499" s="133"/>
      <c r="H499" s="134"/>
      <c r="I499" s="148"/>
      <c r="J499" s="27"/>
      <c r="K499" s="27"/>
      <c r="L499" s="80"/>
    </row>
    <row r="500" spans="1:12" s="78" customFormat="1" ht="12.75" customHeight="1">
      <c r="A500" s="173"/>
      <c r="B500" s="120"/>
      <c r="C500" s="125"/>
      <c r="D500" s="124"/>
      <c r="E500" s="133"/>
      <c r="F500" s="180"/>
      <c r="G500" s="133"/>
      <c r="H500" s="134"/>
      <c r="I500" s="148"/>
      <c r="J500" s="27"/>
      <c r="K500" s="27"/>
      <c r="L500" s="80"/>
    </row>
    <row r="501" spans="1:12" s="78" customFormat="1" ht="12.75" customHeight="1">
      <c r="A501" s="173">
        <v>784</v>
      </c>
      <c r="B501" s="120"/>
      <c r="C501" s="125" t="s">
        <v>551</v>
      </c>
      <c r="D501" s="124"/>
      <c r="E501" s="133"/>
      <c r="F501" s="180"/>
      <c r="G501" s="133"/>
      <c r="H501" s="134"/>
      <c r="I501" s="148"/>
      <c r="J501" s="27"/>
      <c r="K501" s="27"/>
      <c r="L501" s="77"/>
    </row>
    <row r="502" spans="1:12" s="78" customFormat="1" ht="12.75" customHeight="1">
      <c r="A502" s="173"/>
      <c r="B502" s="120"/>
      <c r="C502" s="125"/>
      <c r="D502" s="124"/>
      <c r="E502" s="133"/>
      <c r="F502" s="180"/>
      <c r="G502" s="133"/>
      <c r="H502" s="134"/>
      <c r="I502" s="148"/>
      <c r="J502" s="27"/>
      <c r="K502" s="27"/>
      <c r="L502" s="80"/>
    </row>
    <row r="503" spans="1:12" s="78" customFormat="1" ht="22.5" customHeight="1">
      <c r="A503" s="173">
        <v>2</v>
      </c>
      <c r="B503" s="120" t="s">
        <v>552</v>
      </c>
      <c r="C503" s="125" t="s">
        <v>553</v>
      </c>
      <c r="D503" s="124" t="s">
        <v>100</v>
      </c>
      <c r="E503" s="133">
        <v>155.81</v>
      </c>
      <c r="F503" s="180"/>
      <c r="G503" s="133">
        <f>E503*F503</f>
        <v>0</v>
      </c>
      <c r="H503" s="134"/>
      <c r="I503" s="148"/>
      <c r="J503" s="27"/>
      <c r="K503" s="27"/>
      <c r="L503" s="80"/>
    </row>
    <row r="504" spans="1:12" s="78" customFormat="1" ht="12.75" customHeight="1">
      <c r="A504" s="173"/>
      <c r="B504" s="120"/>
      <c r="C504" s="125" t="s">
        <v>554</v>
      </c>
      <c r="D504" s="124"/>
      <c r="E504" s="133"/>
      <c r="F504" s="180"/>
      <c r="G504" s="133"/>
      <c r="H504" s="134"/>
      <c r="I504" s="148"/>
      <c r="J504" s="27"/>
      <c r="K504" s="27"/>
      <c r="L504" s="80"/>
    </row>
    <row r="505" spans="1:12" s="78" customFormat="1" ht="13.5" customHeight="1">
      <c r="A505" s="173"/>
      <c r="B505" s="120"/>
      <c r="C505" s="125"/>
      <c r="D505" s="124"/>
      <c r="E505" s="133"/>
      <c r="F505" s="180"/>
      <c r="G505" s="133"/>
      <c r="H505" s="134"/>
      <c r="I505" s="148"/>
      <c r="J505" s="27"/>
      <c r="K505" s="27"/>
      <c r="L505" s="80"/>
    </row>
    <row r="506" spans="1:12" s="78" customFormat="1" ht="13.5" customHeight="1">
      <c r="A506" s="173">
        <f>A501</f>
        <v>784</v>
      </c>
      <c r="B506" s="120"/>
      <c r="C506" s="125" t="str">
        <f>C501</f>
        <v>Malby</v>
      </c>
      <c r="D506" s="124" t="s">
        <v>36</v>
      </c>
      <c r="E506" s="133"/>
      <c r="F506" s="180"/>
      <c r="G506" s="133">
        <f>SUM(G503:G504)</f>
        <v>0</v>
      </c>
      <c r="H506" s="134"/>
      <c r="I506" s="148"/>
      <c r="J506" s="27"/>
      <c r="K506" s="27"/>
      <c r="L506" s="80"/>
    </row>
    <row r="507" spans="1:12" s="78" customFormat="1" ht="13.5" customHeight="1">
      <c r="A507" s="173"/>
      <c r="B507" s="120"/>
      <c r="C507" s="125"/>
      <c r="D507" s="124"/>
      <c r="E507" s="133"/>
      <c r="F507" s="180"/>
      <c r="G507" s="133"/>
      <c r="H507" s="134"/>
      <c r="I507" s="148"/>
      <c r="J507" s="27"/>
      <c r="K507" s="27"/>
      <c r="L507" s="94"/>
    </row>
    <row r="508" spans="1:12" s="78" customFormat="1" ht="13.5" customHeight="1">
      <c r="A508" s="173"/>
      <c r="B508" s="120"/>
      <c r="C508" s="125"/>
      <c r="D508" s="124"/>
      <c r="E508" s="133"/>
      <c r="F508" s="180"/>
      <c r="G508" s="133"/>
      <c r="H508" s="134"/>
      <c r="I508" s="148"/>
      <c r="J508" s="27"/>
      <c r="K508" s="27"/>
      <c r="L508" s="94"/>
    </row>
    <row r="509" spans="1:12" s="78" customFormat="1" ht="13.5" customHeight="1">
      <c r="A509" s="176"/>
      <c r="B509" s="7"/>
      <c r="C509" s="95"/>
      <c r="D509" s="96"/>
      <c r="E509" s="97"/>
      <c r="F509" s="183"/>
      <c r="G509" s="7"/>
      <c r="H509" s="89"/>
      <c r="I509" s="27"/>
      <c r="J509" s="27"/>
      <c r="K509" s="27"/>
      <c r="L509" s="94"/>
    </row>
    <row r="510" spans="1:12" s="78" customFormat="1" ht="13.5" customHeight="1">
      <c r="A510" s="173">
        <v>95</v>
      </c>
      <c r="B510" s="120"/>
      <c r="C510" s="125" t="s">
        <v>555</v>
      </c>
      <c r="D510" s="124"/>
      <c r="E510" s="133"/>
      <c r="F510" s="180"/>
      <c r="G510" s="133"/>
      <c r="H510" s="89"/>
      <c r="I510" s="27"/>
      <c r="J510" s="27"/>
      <c r="K510" s="27"/>
      <c r="L510" s="94"/>
    </row>
    <row r="511" spans="1:12" s="78" customFormat="1" ht="13.5" customHeight="1">
      <c r="A511" s="173"/>
      <c r="B511" s="120"/>
      <c r="C511" s="125"/>
      <c r="D511" s="124"/>
      <c r="E511" s="133"/>
      <c r="F511" s="180"/>
      <c r="G511" s="133"/>
      <c r="H511" s="89"/>
      <c r="I511" s="27"/>
      <c r="J511" s="27"/>
      <c r="K511" s="27"/>
      <c r="L511" s="94"/>
    </row>
    <row r="512" spans="1:12" s="78" customFormat="1" ht="13.5" customHeight="1">
      <c r="A512" s="173">
        <v>1</v>
      </c>
      <c r="B512" s="120" t="s">
        <v>556</v>
      </c>
      <c r="C512" s="136" t="s">
        <v>557</v>
      </c>
      <c r="D512" s="124" t="s">
        <v>394</v>
      </c>
      <c r="E512" s="133">
        <v>1</v>
      </c>
      <c r="F512" s="180"/>
      <c r="G512" s="133">
        <f t="shared" ref="G512:G519" si="17">E512*F512</f>
        <v>0</v>
      </c>
      <c r="H512" s="89"/>
      <c r="I512" s="27"/>
      <c r="J512" s="27"/>
      <c r="K512" s="27"/>
      <c r="L512" s="94"/>
    </row>
    <row r="513" spans="1:12" s="78" customFormat="1" ht="13.5" customHeight="1">
      <c r="A513" s="173">
        <v>2</v>
      </c>
      <c r="B513" s="120" t="s">
        <v>558</v>
      </c>
      <c r="C513" s="136" t="s">
        <v>559</v>
      </c>
      <c r="D513" s="124" t="s">
        <v>394</v>
      </c>
      <c r="E513" s="133">
        <v>1</v>
      </c>
      <c r="F513" s="180"/>
      <c r="G513" s="133">
        <f t="shared" si="17"/>
        <v>0</v>
      </c>
      <c r="H513" s="89"/>
      <c r="I513" s="27"/>
      <c r="J513" s="27"/>
      <c r="K513" s="27"/>
      <c r="L513" s="94"/>
    </row>
    <row r="514" spans="1:12" s="78" customFormat="1" ht="13.5" customHeight="1">
      <c r="A514" s="173">
        <v>3</v>
      </c>
      <c r="B514" s="120" t="s">
        <v>560</v>
      </c>
      <c r="C514" s="136" t="s">
        <v>561</v>
      </c>
      <c r="D514" s="124" t="s">
        <v>394</v>
      </c>
      <c r="E514" s="133">
        <v>1</v>
      </c>
      <c r="F514" s="180"/>
      <c r="G514" s="133">
        <f t="shared" si="17"/>
        <v>0</v>
      </c>
      <c r="H514" s="89"/>
      <c r="I514" s="27"/>
      <c r="J514" s="27"/>
      <c r="K514" s="27"/>
      <c r="L514" s="94"/>
    </row>
    <row r="515" spans="1:12" s="78" customFormat="1" ht="13.5" customHeight="1">
      <c r="A515" s="173">
        <v>4</v>
      </c>
      <c r="B515" s="120" t="s">
        <v>562</v>
      </c>
      <c r="C515" s="136" t="s">
        <v>563</v>
      </c>
      <c r="D515" s="124" t="s">
        <v>394</v>
      </c>
      <c r="E515" s="133">
        <v>1</v>
      </c>
      <c r="F515" s="180"/>
      <c r="G515" s="133">
        <f t="shared" si="17"/>
        <v>0</v>
      </c>
      <c r="H515" s="89"/>
      <c r="I515" s="27"/>
      <c r="J515" s="27"/>
      <c r="K515" s="27"/>
      <c r="L515" s="94"/>
    </row>
    <row r="516" spans="1:12" s="78" customFormat="1" ht="13.5" customHeight="1">
      <c r="A516" s="173">
        <v>5</v>
      </c>
      <c r="B516" s="120" t="s">
        <v>564</v>
      </c>
      <c r="C516" s="136" t="s">
        <v>565</v>
      </c>
      <c r="D516" s="124" t="s">
        <v>394</v>
      </c>
      <c r="E516" s="133">
        <v>1</v>
      </c>
      <c r="F516" s="180"/>
      <c r="G516" s="133">
        <f t="shared" si="17"/>
        <v>0</v>
      </c>
      <c r="H516" s="89"/>
      <c r="I516" s="27"/>
      <c r="J516" s="27"/>
      <c r="K516" s="27"/>
      <c r="L516" s="94"/>
    </row>
    <row r="517" spans="1:12" s="78" customFormat="1" ht="13.5" customHeight="1">
      <c r="A517" s="173">
        <v>6</v>
      </c>
      <c r="B517" s="120" t="s">
        <v>566</v>
      </c>
      <c r="C517" s="136" t="s">
        <v>567</v>
      </c>
      <c r="D517" s="124" t="s">
        <v>394</v>
      </c>
      <c r="E517" s="133">
        <v>1</v>
      </c>
      <c r="F517" s="180"/>
      <c r="G517" s="133">
        <f t="shared" si="17"/>
        <v>0</v>
      </c>
      <c r="H517" s="89"/>
      <c r="I517" s="27"/>
      <c r="J517" s="27"/>
      <c r="K517" s="27"/>
      <c r="L517" s="94"/>
    </row>
    <row r="518" spans="1:12" s="78" customFormat="1" ht="13.5" customHeight="1">
      <c r="A518" s="173">
        <v>7</v>
      </c>
      <c r="B518" s="120" t="s">
        <v>568</v>
      </c>
      <c r="C518" s="136" t="s">
        <v>569</v>
      </c>
      <c r="D518" s="124" t="s">
        <v>394</v>
      </c>
      <c r="E518" s="133">
        <v>1</v>
      </c>
      <c r="F518" s="180"/>
      <c r="G518" s="133">
        <f t="shared" si="17"/>
        <v>0</v>
      </c>
      <c r="H518" s="89"/>
      <c r="I518" s="27"/>
      <c r="J518" s="27"/>
      <c r="K518" s="27"/>
      <c r="L518" s="94"/>
    </row>
    <row r="519" spans="1:12" s="78" customFormat="1" ht="13.5" customHeight="1">
      <c r="A519" s="173">
        <v>8</v>
      </c>
      <c r="B519" s="120" t="s">
        <v>570</v>
      </c>
      <c r="C519" s="136" t="s">
        <v>571</v>
      </c>
      <c r="D519" s="124" t="s">
        <v>394</v>
      </c>
      <c r="E519" s="133">
        <v>1</v>
      </c>
      <c r="F519" s="180"/>
      <c r="G519" s="133">
        <f t="shared" si="17"/>
        <v>0</v>
      </c>
      <c r="H519" s="89"/>
      <c r="I519" s="27"/>
      <c r="J519" s="27"/>
      <c r="K519" s="27"/>
      <c r="L519" s="94"/>
    </row>
    <row r="520" spans="1:12" s="78" customFormat="1" ht="13.5" customHeight="1">
      <c r="A520" s="173"/>
      <c r="B520" s="120"/>
      <c r="C520" s="125"/>
      <c r="D520" s="124"/>
      <c r="E520" s="133"/>
      <c r="F520" s="184"/>
      <c r="G520" s="133"/>
      <c r="H520" s="89"/>
      <c r="I520" s="27"/>
      <c r="J520" s="27"/>
      <c r="K520" s="27"/>
      <c r="L520" s="94"/>
    </row>
    <row r="521" spans="1:12" s="78" customFormat="1" ht="13.5" customHeight="1">
      <c r="A521" s="173">
        <f>A510</f>
        <v>95</v>
      </c>
      <c r="B521" s="120"/>
      <c r="C521" s="125" t="str">
        <f>C510</f>
        <v>Ostatní náklady stavby</v>
      </c>
      <c r="D521" s="124" t="s">
        <v>36</v>
      </c>
      <c r="E521" s="133"/>
      <c r="F521" s="184"/>
      <c r="G521" s="133">
        <f>SUM(G512:G519)</f>
        <v>0</v>
      </c>
      <c r="H521" s="89"/>
      <c r="I521" s="27"/>
      <c r="J521" s="27"/>
      <c r="K521" s="27"/>
      <c r="L521" s="94"/>
    </row>
    <row r="522" spans="1:12" s="78" customFormat="1" ht="13.5" customHeight="1">
      <c r="A522" s="27"/>
      <c r="B522" s="7"/>
      <c r="C522" s="95"/>
      <c r="D522" s="96"/>
      <c r="E522" s="97"/>
      <c r="F522" s="39"/>
      <c r="G522" s="7"/>
      <c r="H522" s="89"/>
      <c r="I522" s="27"/>
      <c r="J522" s="27"/>
      <c r="K522" s="27"/>
      <c r="L522" s="94"/>
    </row>
    <row r="523" spans="1:12" s="78" customFormat="1" ht="13.5" customHeight="1">
      <c r="A523" s="27"/>
      <c r="B523" s="7"/>
      <c r="C523" s="95"/>
      <c r="D523" s="96"/>
      <c r="E523" s="97"/>
      <c r="F523" s="39"/>
      <c r="G523" s="7"/>
      <c r="H523" s="89"/>
      <c r="I523" s="27"/>
      <c r="J523" s="27"/>
      <c r="K523" s="27"/>
      <c r="L523" s="94"/>
    </row>
    <row r="524" spans="1:12" s="78" customFormat="1" ht="13.5" customHeight="1">
      <c r="A524" s="27"/>
      <c r="B524" s="7"/>
      <c r="C524" s="95"/>
      <c r="D524" s="96"/>
      <c r="E524" s="97"/>
      <c r="F524" s="39"/>
      <c r="G524" s="7"/>
      <c r="H524" s="89"/>
      <c r="I524" s="27"/>
      <c r="J524" s="27"/>
      <c r="K524" s="27"/>
      <c r="L524" s="94"/>
    </row>
    <row r="525" spans="1:12" s="78" customFormat="1" ht="13.5" customHeight="1">
      <c r="A525" s="120"/>
      <c r="B525" s="7"/>
      <c r="C525" s="95"/>
      <c r="D525" s="96"/>
      <c r="E525" s="97"/>
      <c r="F525" s="39"/>
      <c r="G525" s="7"/>
      <c r="H525" s="89"/>
      <c r="I525" s="27"/>
      <c r="J525" s="27"/>
      <c r="K525" s="27"/>
      <c r="L525" s="94"/>
    </row>
    <row r="526" spans="1:12" s="78" customFormat="1" ht="13.5" customHeight="1">
      <c r="A526" s="120"/>
      <c r="B526" s="7"/>
      <c r="C526" s="95"/>
      <c r="D526" s="96"/>
      <c r="E526" s="97"/>
      <c r="F526" s="39"/>
      <c r="G526" s="7"/>
      <c r="H526" s="89"/>
      <c r="I526" s="27"/>
      <c r="J526" s="27"/>
      <c r="K526" s="27"/>
      <c r="L526" s="94"/>
    </row>
    <row r="527" spans="1:12" ht="13.5" customHeight="1">
      <c r="F527" s="39"/>
    </row>
    <row r="528" spans="1:12" ht="13.5" customHeight="1">
      <c r="F528" s="39"/>
    </row>
    <row r="529" spans="6:6" ht="13.5" customHeight="1">
      <c r="F529" s="39"/>
    </row>
    <row r="530" spans="6:6" ht="13.5" customHeight="1">
      <c r="F530" s="39"/>
    </row>
    <row r="531" spans="6:6" ht="13.5" customHeight="1">
      <c r="F531" s="39"/>
    </row>
    <row r="532" spans="6:6" ht="11.25" customHeight="1">
      <c r="F532" s="39"/>
    </row>
    <row r="533" spans="6:6" ht="11.25" customHeight="1">
      <c r="F533" s="39"/>
    </row>
    <row r="534" spans="6:6" ht="11.25" customHeight="1">
      <c r="F534" s="39"/>
    </row>
    <row r="535" spans="6:6" ht="11.25" customHeight="1">
      <c r="F535" s="39"/>
    </row>
    <row r="536" spans="6:6" ht="11.25" customHeight="1">
      <c r="F536" s="39"/>
    </row>
    <row r="537" spans="6:6" ht="11.25" customHeight="1">
      <c r="F537" s="39"/>
    </row>
    <row r="538" spans="6:6" ht="11.25" customHeight="1">
      <c r="F538" s="39"/>
    </row>
    <row r="539" spans="6:6" ht="11.25" customHeight="1">
      <c r="F539" s="39"/>
    </row>
    <row r="540" spans="6:6" ht="11.25" customHeight="1">
      <c r="F540" s="39"/>
    </row>
    <row r="541" spans="6:6" ht="11.25" customHeight="1">
      <c r="F541" s="39"/>
    </row>
    <row r="542" spans="6:6" ht="11.25" customHeight="1">
      <c r="F542" s="39"/>
    </row>
    <row r="543" spans="6:6" ht="11.25" customHeight="1">
      <c r="F543" s="39"/>
    </row>
    <row r="544" spans="6:6" ht="11.25" customHeight="1">
      <c r="F544" s="39"/>
    </row>
    <row r="545" spans="6:6" ht="11.25" customHeight="1">
      <c r="F545" s="39"/>
    </row>
    <row r="546" spans="6:6" ht="11.25" customHeight="1">
      <c r="F546" s="39"/>
    </row>
    <row r="547" spans="6:6" ht="11.25" customHeight="1">
      <c r="F547" s="39"/>
    </row>
    <row r="548" spans="6:6" ht="11.25" customHeight="1">
      <c r="F548" s="39"/>
    </row>
    <row r="549" spans="6:6" ht="11.25" customHeight="1">
      <c r="F549" s="39"/>
    </row>
    <row r="550" spans="6:6" ht="11.25" customHeight="1">
      <c r="F550" s="39"/>
    </row>
    <row r="551" spans="6:6" ht="11.25" customHeight="1">
      <c r="F551" s="39"/>
    </row>
    <row r="552" spans="6:6" ht="11.25" customHeight="1">
      <c r="F552" s="39"/>
    </row>
    <row r="553" spans="6:6" ht="11.25" customHeight="1">
      <c r="F553" s="39"/>
    </row>
    <row r="554" spans="6:6" ht="11.25" customHeight="1">
      <c r="F554" s="39"/>
    </row>
    <row r="555" spans="6:6" ht="11.25" customHeight="1">
      <c r="F555" s="39"/>
    </row>
    <row r="556" spans="6:6" ht="11.25" customHeight="1">
      <c r="F556" s="39"/>
    </row>
    <row r="557" spans="6:6" ht="11.25" customHeight="1">
      <c r="F557" s="39"/>
    </row>
    <row r="558" spans="6:6" ht="11.25" customHeight="1">
      <c r="F558" s="39"/>
    </row>
    <row r="559" spans="6:6" ht="11.25" customHeight="1">
      <c r="F559" s="39"/>
    </row>
    <row r="560" spans="6:6" ht="11.25" customHeight="1">
      <c r="F560" s="39"/>
    </row>
    <row r="561" spans="6:6" ht="11.25" customHeight="1">
      <c r="F561" s="39"/>
    </row>
    <row r="562" spans="6:6" ht="11.25" customHeight="1">
      <c r="F562" s="39"/>
    </row>
    <row r="563" spans="6:6" ht="11.25" customHeight="1">
      <c r="F563" s="39"/>
    </row>
    <row r="564" spans="6:6" ht="11.25" customHeight="1">
      <c r="F564" s="39"/>
    </row>
    <row r="565" spans="6:6" ht="11.25" customHeight="1">
      <c r="F565" s="39"/>
    </row>
    <row r="566" spans="6:6" ht="11.25" customHeight="1">
      <c r="F566" s="39"/>
    </row>
    <row r="567" spans="6:6" ht="11.25" customHeight="1">
      <c r="F567" s="39"/>
    </row>
    <row r="568" spans="6:6" ht="11.25" customHeight="1">
      <c r="F568" s="39"/>
    </row>
    <row r="569" spans="6:6" ht="11.25" customHeight="1">
      <c r="F569" s="39"/>
    </row>
    <row r="570" spans="6:6" ht="11.25" customHeight="1">
      <c r="F570" s="39"/>
    </row>
    <row r="571" spans="6:6" ht="11.25" customHeight="1">
      <c r="F571" s="39"/>
    </row>
    <row r="572" spans="6:6" ht="11.25" customHeight="1">
      <c r="F572" s="39"/>
    </row>
    <row r="573" spans="6:6" ht="11.25" customHeight="1">
      <c r="F573" s="39"/>
    </row>
    <row r="574" spans="6:6" ht="11.25" customHeight="1">
      <c r="F574" s="39"/>
    </row>
    <row r="575" spans="6:6" ht="11.25" customHeight="1">
      <c r="F575" s="39"/>
    </row>
    <row r="576" spans="6:6" ht="11.25" customHeight="1">
      <c r="F576" s="39"/>
    </row>
    <row r="577" spans="6:6" ht="11.25" customHeight="1">
      <c r="F577" s="39"/>
    </row>
    <row r="578" spans="6:6" ht="11.25" customHeight="1">
      <c r="F578" s="39"/>
    </row>
    <row r="579" spans="6:6" ht="11.25" customHeight="1">
      <c r="F579" s="39"/>
    </row>
    <row r="580" spans="6:6" ht="11.25" customHeight="1">
      <c r="F580" s="39"/>
    </row>
    <row r="581" spans="6:6" ht="11.25" customHeight="1">
      <c r="F581" s="39"/>
    </row>
    <row r="582" spans="6:6" ht="11.25" customHeight="1">
      <c r="F582" s="39"/>
    </row>
    <row r="583" spans="6:6" ht="11.25" customHeight="1">
      <c r="F583" s="39"/>
    </row>
    <row r="584" spans="6:6" ht="11.25" customHeight="1">
      <c r="F584" s="39"/>
    </row>
    <row r="585" spans="6:6" ht="11.25" customHeight="1">
      <c r="F585" s="39"/>
    </row>
    <row r="586" spans="6:6" ht="11.25" customHeight="1">
      <c r="F586" s="39"/>
    </row>
    <row r="587" spans="6:6" ht="11.25" customHeight="1">
      <c r="F587" s="39"/>
    </row>
    <row r="588" spans="6:6" ht="11.25" customHeight="1">
      <c r="F588" s="39"/>
    </row>
    <row r="589" spans="6:6" ht="11.25" customHeight="1">
      <c r="F589" s="39"/>
    </row>
    <row r="590" spans="6:6" ht="11.25" customHeight="1">
      <c r="F590" s="39"/>
    </row>
    <row r="591" spans="6:6" ht="11.25" customHeight="1">
      <c r="F591" s="39"/>
    </row>
    <row r="592" spans="6:6" ht="11.25" customHeight="1">
      <c r="F592" s="39"/>
    </row>
    <row r="593" spans="6:6" ht="11.25" customHeight="1">
      <c r="F593" s="39"/>
    </row>
    <row r="594" spans="6:6" ht="11.25" customHeight="1">
      <c r="F594" s="39"/>
    </row>
    <row r="595" spans="6:6" ht="11.25" customHeight="1">
      <c r="F595" s="39"/>
    </row>
    <row r="596" spans="6:6" ht="11.25" customHeight="1">
      <c r="F596" s="39"/>
    </row>
    <row r="597" spans="6:6" ht="11.25" customHeight="1">
      <c r="F597" s="39"/>
    </row>
    <row r="598" spans="6:6" ht="11.25" customHeight="1">
      <c r="F598" s="39"/>
    </row>
    <row r="599" spans="6:6" ht="11.25" customHeight="1">
      <c r="F599" s="39"/>
    </row>
    <row r="600" spans="6:6" ht="11.25" customHeight="1">
      <c r="F600" s="39"/>
    </row>
    <row r="601" spans="6:6" ht="11.25" customHeight="1">
      <c r="F601" s="39"/>
    </row>
    <row r="602" spans="6:6" ht="11.25" customHeight="1">
      <c r="F602" s="39"/>
    </row>
    <row r="603" spans="6:6" ht="11.25" customHeight="1">
      <c r="F603" s="39"/>
    </row>
    <row r="604" spans="6:6" ht="11.25" customHeight="1">
      <c r="F604" s="39"/>
    </row>
    <row r="605" spans="6:6" ht="11.25" customHeight="1">
      <c r="F605" s="39"/>
    </row>
    <row r="606" spans="6:6" ht="11.25" customHeight="1">
      <c r="F606" s="39"/>
    </row>
    <row r="607" spans="6:6" ht="11.25" customHeight="1">
      <c r="F607" s="39"/>
    </row>
    <row r="608" spans="6:6" ht="11.25" customHeight="1">
      <c r="F608" s="39"/>
    </row>
    <row r="609" spans="6:6" ht="11.25" customHeight="1">
      <c r="F609" s="39"/>
    </row>
    <row r="610" spans="6:6" ht="11.25" customHeight="1">
      <c r="F610" s="39"/>
    </row>
    <row r="611" spans="6:6" ht="11.25" customHeight="1">
      <c r="F611" s="39"/>
    </row>
    <row r="612" spans="6:6" ht="11.25" customHeight="1">
      <c r="F612" s="39"/>
    </row>
    <row r="613" spans="6:6" ht="11.25" customHeight="1">
      <c r="F613" s="39"/>
    </row>
    <row r="614" spans="6:6" ht="11.25" customHeight="1">
      <c r="F614" s="39"/>
    </row>
    <row r="615" spans="6:6" ht="11.25" customHeight="1">
      <c r="F615" s="39"/>
    </row>
    <row r="616" spans="6:6" ht="11.25" customHeight="1">
      <c r="F616" s="39"/>
    </row>
    <row r="617" spans="6:6" ht="11.25" customHeight="1">
      <c r="F617" s="39"/>
    </row>
    <row r="618" spans="6:6" ht="11.25" customHeight="1">
      <c r="F618" s="39"/>
    </row>
    <row r="619" spans="6:6" ht="11.25" customHeight="1">
      <c r="F619" s="39"/>
    </row>
    <row r="620" spans="6:6" ht="11.25" customHeight="1">
      <c r="F620" s="39"/>
    </row>
    <row r="621" spans="6:6" ht="11.25" customHeight="1">
      <c r="F621" s="39"/>
    </row>
    <row r="622" spans="6:6" ht="11.25" customHeight="1">
      <c r="F622" s="39"/>
    </row>
    <row r="623" spans="6:6" ht="11.25" customHeight="1">
      <c r="F623" s="39"/>
    </row>
    <row r="624" spans="6:6" ht="11.25" customHeight="1">
      <c r="F624" s="39"/>
    </row>
    <row r="625" spans="6:6" ht="11.25" customHeight="1">
      <c r="F625" s="39"/>
    </row>
    <row r="626" spans="6:6" ht="11.25" customHeight="1">
      <c r="F626" s="39"/>
    </row>
    <row r="627" spans="6:6" ht="11.25" customHeight="1">
      <c r="F627" s="39"/>
    </row>
    <row r="628" spans="6:6" ht="11.25" customHeight="1">
      <c r="F628" s="39"/>
    </row>
    <row r="629" spans="6:6" ht="11.25" customHeight="1">
      <c r="F629" s="39"/>
    </row>
    <row r="630" spans="6:6" ht="11.25" customHeight="1">
      <c r="F630" s="39"/>
    </row>
    <row r="631" spans="6:6" ht="11.25" customHeight="1">
      <c r="F631" s="39"/>
    </row>
    <row r="632" spans="6:6" ht="11.25" customHeight="1">
      <c r="F632" s="39"/>
    </row>
    <row r="633" spans="6:6" ht="11.25" customHeight="1">
      <c r="F633" s="39"/>
    </row>
    <row r="634" spans="6:6" ht="11.25" customHeight="1">
      <c r="F634" s="39"/>
    </row>
    <row r="635" spans="6:6" ht="11.25" customHeight="1">
      <c r="F635" s="39"/>
    </row>
    <row r="636" spans="6:6" ht="11.25" customHeight="1">
      <c r="F636" s="39"/>
    </row>
    <row r="637" spans="6:6" ht="11.25" customHeight="1">
      <c r="F637" s="39"/>
    </row>
    <row r="638" spans="6:6" ht="11.25" customHeight="1">
      <c r="F638" s="39"/>
    </row>
    <row r="639" spans="6:6" ht="11.25" customHeight="1">
      <c r="F639" s="39"/>
    </row>
    <row r="640" spans="6:6" ht="11.25" customHeight="1">
      <c r="F640" s="39"/>
    </row>
    <row r="641" spans="6:6" ht="11.25" customHeight="1">
      <c r="F641" s="39"/>
    </row>
    <row r="642" spans="6:6" ht="11.25" customHeight="1">
      <c r="F642" s="39"/>
    </row>
    <row r="643" spans="6:6" ht="11.25" customHeight="1">
      <c r="F643" s="39"/>
    </row>
    <row r="644" spans="6:6" ht="11.25" customHeight="1">
      <c r="F644" s="39"/>
    </row>
    <row r="645" spans="6:6" ht="11.25" customHeight="1">
      <c r="F645" s="39"/>
    </row>
    <row r="646" spans="6:6" ht="11.25" customHeight="1">
      <c r="F646" s="39"/>
    </row>
  </sheetData>
  <sheetProtection password="CF15" sheet="1" formatCells="0" formatColumns="0" formatRows="0" insertColumns="0" insertRows="0" insertHyperlinks="0" deleteColumns="0" deleteRows="0" sort="0" autoFilter="0" pivotTables="0"/>
  <protectedRanges>
    <protectedRange sqref="A96:A521" name="Range1"/>
  </protectedRanges>
  <mergeCells count="29">
    <mergeCell ref="E24:G24"/>
    <mergeCell ref="A16:B16"/>
    <mergeCell ref="C16:F16"/>
    <mergeCell ref="G16:H16"/>
    <mergeCell ref="I16:K16"/>
    <mergeCell ref="A17:B17"/>
    <mergeCell ref="C17:F17"/>
    <mergeCell ref="G17:H17"/>
    <mergeCell ref="I17:K17"/>
    <mergeCell ref="A14:B14"/>
    <mergeCell ref="C14:F14"/>
    <mergeCell ref="G14:H14"/>
    <mergeCell ref="I14:K14"/>
    <mergeCell ref="A15:B15"/>
    <mergeCell ref="C15:F15"/>
    <mergeCell ref="G15:H15"/>
    <mergeCell ref="I15:K15"/>
    <mergeCell ref="H10:J10"/>
    <mergeCell ref="K10:L10"/>
    <mergeCell ref="H12:J12"/>
    <mergeCell ref="K12:L12"/>
    <mergeCell ref="H13:J13"/>
    <mergeCell ref="K13:L13"/>
    <mergeCell ref="H7:J7"/>
    <mergeCell ref="K7:L7"/>
    <mergeCell ref="H8:J8"/>
    <mergeCell ref="K8:L8"/>
    <mergeCell ref="H9:J9"/>
    <mergeCell ref="K9:L9"/>
  </mergeCells>
  <hyperlinks>
    <hyperlink ref="C63" location="'Rozpočet - výkaz výměr,'!C134" display="'Rozpočet - výkaz výměr,'!C134"/>
    <hyperlink ref="C64" location="'Rozpočet - výkaz výměr,'!C190" display="'Rozpočet - výkaz výměr,'!C190"/>
    <hyperlink ref="C65" location="'Rozpočet - výkaz výměr,'!C213" display="'Rozpočet - výkaz výměr,'!C213"/>
    <hyperlink ref="C66" location="'Rozpočet - výkaz výměr,'!C285" display="'Rozpočet - výkaz výměr,'!C285"/>
    <hyperlink ref="C67" location="'Rozpočet - výkaz výměr,'!C356" display="'Rozpočet - výkaz výměr,'!C356"/>
    <hyperlink ref="C68" location="'Rozpočet - výkaz výměr,'!C554" display="'Rozpočet - výkaz výměr,'!C554"/>
    <hyperlink ref="C69" location="'Rozpočet - výkaz výměr,'!C586" display="'Rozpočet - výkaz výměr,'!C586"/>
    <hyperlink ref="C70" location="'Rozpočet - výkaz výměr,'!C730" display="'Rozpočet - výkaz výměr,'!C730"/>
    <hyperlink ref="C78" location="'Rozpočet - výkaz výměr,'!C825" display="'Rozpočet - výkaz výměr,'!C825"/>
    <hyperlink ref="C79" location="'Rozpočet - výkaz výměr,'!C835" display="'Rozpočet - výkaz výměr,'!C835"/>
    <hyperlink ref="C80" location="'Rozpočet - výkaz výměr,'!C852" display="'Rozpočet - výkaz výměr,'!C852"/>
    <hyperlink ref="C81" location="'Rozpočet - výkaz výměr,'!C874" display="'Rozpočet - výkaz výměr,'!C874"/>
    <hyperlink ref="C82" location="'Rozpočet - výkaz výměr,'!C938" display="'Rozpočet - výkaz výměr,'!C938"/>
    <hyperlink ref="C83" location="'Rozpočet - výkaz výměr,'!C972" display="'Rozpočet - výkaz výměr,'!C972"/>
    <hyperlink ref="C84" location="'Rozpočet - výkaz výměr,'!C1002" display="'Rozpočet - výkaz výměr,'!C1002"/>
    <hyperlink ref="C85" location="'Rozpočet - výkaz výměr,'!C1023" display="'Rozpočet - výkaz výměr,'!C1023"/>
    <hyperlink ref="C86" location="'Rozpočet - výkaz výměr,'!C1080" display="'Rozpočet - výkaz výměr,'!C1080"/>
    <hyperlink ref="C87" location="'Rozpočet - výkaz výměr,'!C1097" display="'Rozpočet - výkaz výměr,'!C109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2016-08-08T11:35:04Z</dcterms:modified>
</cp:coreProperties>
</file>